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sushita.m\Desktop\バックアップ(preview)\20240805(IR)\JP\"/>
    </mc:Choice>
  </mc:AlternateContent>
  <xr:revisionPtr revIDLastSave="0" documentId="8_{87C7EEAC-3D30-4DC8-AD19-3ECEDF1783E7}" xr6:coauthVersionLast="43" xr6:coauthVersionMax="43" xr10:uidLastSave="{00000000-0000-0000-0000-000000000000}"/>
  <bookViews>
    <workbookView xWindow="2865" yWindow="2235" windowWidth="21600" windowHeight="11505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'環境（Inova）'!$B$1:$S$26</definedName>
    <definedName name="_xlnm.Print_Area" localSheetId="0">'環境(Inova除く) Env.(exc.Inova)'!$B$1:$S$45</definedName>
    <definedName name="_xlnm.Print_Area" localSheetId="2">'環境(連結) Env.(cons.)'!$B$1:$S$23</definedName>
    <definedName name="_xlnm.Print_Area" localSheetId="3">'機械・インフラMachinery&amp;Infrastructure'!$B$1:$P$66</definedName>
    <definedName name="_xlnm.Print_Area" localSheetId="4">'脱炭素化Carbon Neutral Solution'!$A$1:$P$58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30" l="1"/>
  <c r="K31" i="34" l="1"/>
  <c r="K30" i="34"/>
  <c r="K29" i="34"/>
  <c r="K28" i="34"/>
  <c r="K27" i="34"/>
  <c r="K24" i="34"/>
  <c r="K23" i="34"/>
  <c r="K22" i="34"/>
  <c r="K21" i="34"/>
  <c r="K20" i="34"/>
  <c r="K19" i="34"/>
  <c r="K18" i="34"/>
  <c r="K15" i="34"/>
  <c r="K14" i="34"/>
  <c r="K13" i="34"/>
  <c r="K12" i="34"/>
  <c r="K11" i="34"/>
  <c r="K10" i="34"/>
  <c r="K9" i="34"/>
  <c r="K60" i="23"/>
  <c r="K59" i="23"/>
  <c r="K58" i="23"/>
  <c r="K57" i="23"/>
  <c r="K53" i="23"/>
  <c r="K52" i="23"/>
  <c r="K51" i="23"/>
  <c r="K50" i="23"/>
  <c r="K47" i="23"/>
  <c r="K46" i="23"/>
  <c r="K45" i="23"/>
  <c r="K44" i="23"/>
  <c r="K43" i="23"/>
  <c r="I61" i="23"/>
  <c r="K61" i="23" s="1"/>
  <c r="I54" i="23"/>
  <c r="K54" i="23" s="1"/>
  <c r="I47" i="23"/>
  <c r="N19" i="31"/>
  <c r="N18" i="31"/>
  <c r="N14" i="31"/>
  <c r="N13" i="31"/>
  <c r="N9" i="31"/>
  <c r="N8" i="31"/>
  <c r="N19" i="30"/>
  <c r="N18" i="30"/>
  <c r="N14" i="30"/>
  <c r="N13" i="30"/>
  <c r="N9" i="30"/>
  <c r="N8" i="30"/>
  <c r="N31" i="25"/>
  <c r="N30" i="25"/>
  <c r="N26" i="25"/>
  <c r="N15" i="25"/>
  <c r="N14" i="25"/>
  <c r="N10" i="25"/>
  <c r="L36" i="25"/>
  <c r="L35" i="25"/>
  <c r="L29" i="25"/>
  <c r="N29" i="25" s="1"/>
  <c r="L25" i="25"/>
  <c r="L27" i="25" s="1"/>
  <c r="L20" i="25"/>
  <c r="L19" i="25"/>
  <c r="L13" i="25"/>
  <c r="L16" i="25" s="1"/>
  <c r="L9" i="25"/>
  <c r="L18" i="25" l="1"/>
  <c r="L21" i="25" s="1"/>
  <c r="N13" i="25"/>
  <c r="N25" i="25"/>
  <c r="L34" i="25"/>
  <c r="N9" i="25"/>
  <c r="L11" i="25"/>
  <c r="L32" i="25"/>
  <c r="N61" i="23"/>
  <c r="N54" i="23"/>
  <c r="N47" i="23"/>
  <c r="M61" i="23"/>
  <c r="M54" i="23"/>
  <c r="M47" i="23"/>
  <c r="P20" i="31"/>
  <c r="P15" i="31"/>
  <c r="P10" i="31"/>
  <c r="P20" i="30"/>
  <c r="P15" i="30"/>
  <c r="P10" i="30"/>
  <c r="P36" i="25"/>
  <c r="P35" i="25"/>
  <c r="P34" i="25"/>
  <c r="P32" i="25"/>
  <c r="P27" i="25"/>
  <c r="P20" i="25"/>
  <c r="P19" i="25"/>
  <c r="P18" i="25"/>
  <c r="P16" i="25"/>
  <c r="P11" i="25"/>
  <c r="K10" i="30"/>
  <c r="L10" i="30"/>
  <c r="N10" i="30" s="1"/>
  <c r="K15" i="30"/>
  <c r="L15" i="30"/>
  <c r="N15" i="30" s="1"/>
  <c r="K20" i="30"/>
  <c r="L20" i="30"/>
  <c r="N20" i="30" s="1"/>
  <c r="L37" i="25" l="1"/>
  <c r="P37" i="25"/>
  <c r="P21" i="25"/>
  <c r="I21" i="34" l="1"/>
  <c r="N31" i="34"/>
  <c r="P30" i="34"/>
  <c r="P29" i="34"/>
  <c r="P28" i="34"/>
  <c r="P27" i="34"/>
  <c r="N24" i="34"/>
  <c r="M24" i="34"/>
  <c r="P23" i="34"/>
  <c r="P22" i="34"/>
  <c r="P21" i="34"/>
  <c r="P20" i="34"/>
  <c r="P19" i="34"/>
  <c r="P18" i="34"/>
  <c r="N15" i="34"/>
  <c r="M15" i="34"/>
  <c r="P14" i="34"/>
  <c r="P13" i="34"/>
  <c r="P12" i="34"/>
  <c r="P11" i="34"/>
  <c r="P10" i="34"/>
  <c r="P9" i="34"/>
  <c r="P61" i="23"/>
  <c r="P60" i="23"/>
  <c r="P59" i="23"/>
  <c r="P58" i="23"/>
  <c r="P57" i="23"/>
  <c r="P54" i="23"/>
  <c r="P53" i="23"/>
  <c r="P52" i="23"/>
  <c r="P51" i="23"/>
  <c r="P50" i="23"/>
  <c r="P47" i="23"/>
  <c r="P46" i="23"/>
  <c r="P45" i="23"/>
  <c r="P44" i="23"/>
  <c r="P43" i="23"/>
  <c r="Q20" i="31"/>
  <c r="S20" i="31" s="1"/>
  <c r="S19" i="31"/>
  <c r="S18" i="31"/>
  <c r="Q15" i="31"/>
  <c r="S15" i="31" s="1"/>
  <c r="S14" i="31"/>
  <c r="S13" i="31"/>
  <c r="Q10" i="31"/>
  <c r="S10" i="31" s="1"/>
  <c r="S9" i="31"/>
  <c r="S8" i="31"/>
  <c r="Q20" i="30"/>
  <c r="S20" i="30" s="1"/>
  <c r="S19" i="30"/>
  <c r="S18" i="30"/>
  <c r="Q15" i="30"/>
  <c r="S15" i="30" s="1"/>
  <c r="S14" i="30"/>
  <c r="S13" i="30"/>
  <c r="S10" i="30"/>
  <c r="S9" i="30"/>
  <c r="S8" i="30"/>
  <c r="Q36" i="25"/>
  <c r="S36" i="25" s="1"/>
  <c r="Q35" i="25"/>
  <c r="S35" i="25" s="1"/>
  <c r="Q34" i="25"/>
  <c r="Q32" i="25"/>
  <c r="S32" i="25" s="1"/>
  <c r="S31" i="25"/>
  <c r="S30" i="25"/>
  <c r="S29" i="25"/>
  <c r="Q27" i="25"/>
  <c r="S27" i="25" s="1"/>
  <c r="S26" i="25"/>
  <c r="S25" i="25"/>
  <c r="Q20" i="25"/>
  <c r="Q19" i="25"/>
  <c r="S19" i="25" s="1"/>
  <c r="Q18" i="25"/>
  <c r="S18" i="25" s="1"/>
  <c r="Q16" i="25"/>
  <c r="S16" i="25" s="1"/>
  <c r="S15" i="25"/>
  <c r="S14" i="25"/>
  <c r="S13" i="25"/>
  <c r="Q11" i="25"/>
  <c r="S11" i="25" s="1"/>
  <c r="S10" i="25"/>
  <c r="S9" i="25"/>
  <c r="P31" i="34" l="1"/>
  <c r="P15" i="34"/>
  <c r="P24" i="34"/>
  <c r="Q37" i="25"/>
  <c r="S37" i="25" s="1"/>
  <c r="Q21" i="25"/>
  <c r="S21" i="25" s="1"/>
  <c r="S20" i="25"/>
  <c r="S34" i="25"/>
  <c r="I31" i="34" l="1"/>
  <c r="I24" i="34"/>
  <c r="I15" i="34"/>
  <c r="L20" i="31"/>
  <c r="N20" i="31" s="1"/>
  <c r="L15" i="31"/>
  <c r="N15" i="31" s="1"/>
  <c r="L10" i="31"/>
  <c r="N10" i="31" s="1"/>
  <c r="H31" i="34" l="1"/>
  <c r="H24" i="34"/>
  <c r="H15" i="34"/>
  <c r="H61" i="23"/>
  <c r="H54" i="23"/>
  <c r="H47" i="23"/>
  <c r="K10" i="31"/>
  <c r="K20" i="31"/>
  <c r="K15" i="31"/>
  <c r="K35" i="25"/>
  <c r="N35" i="25" s="1"/>
  <c r="K36" i="25"/>
  <c r="N36" i="25" s="1"/>
  <c r="K27" i="25"/>
  <c r="N27" i="25" s="1"/>
  <c r="K20" i="25"/>
  <c r="N20" i="25" s="1"/>
  <c r="K19" i="25"/>
  <c r="N19" i="25" s="1"/>
  <c r="K11" i="25" l="1"/>
  <c r="N11" i="25" s="1"/>
  <c r="K16" i="25"/>
  <c r="N16" i="25" s="1"/>
  <c r="K34" i="25"/>
  <c r="N34" i="25" s="1"/>
  <c r="K32" i="25"/>
  <c r="N32" i="25" s="1"/>
  <c r="K18" i="25"/>
  <c r="N18" i="25" s="1"/>
  <c r="K37" i="25" l="1"/>
  <c r="N37" i="25" s="1"/>
  <c r="K21" i="25"/>
  <c r="N21" i="25" s="1"/>
</calcChain>
</file>

<file path=xl/sharedStrings.xml><?xml version="1.0" encoding="utf-8"?>
<sst xmlns="http://schemas.openxmlformats.org/spreadsheetml/2006/main" count="491" uniqueCount="123">
  <si>
    <t>環境事業（Hitachi Zosen Inovaグループ除く）</t>
  </si>
  <si>
    <t>Environment Business (other than Hitachi Zosen Inova Group)</t>
  </si>
  <si>
    <t>(Unit: 100 millions yen/単位：億円)</t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</si>
  <si>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</si>
  <si>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</si>
  <si>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</si>
  <si>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</si>
  <si>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</si>
  <si>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</si>
  <si>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</si>
  <si>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YoY</t>
    <phoneticPr fontId="5"/>
  </si>
  <si>
    <t>FY2024</t>
    <phoneticPr fontId="5"/>
  </si>
  <si>
    <t xml:space="preserve"> </t>
  </si>
  <si>
    <t>実績</t>
  </si>
  <si>
    <t>実績</t>
    <phoneticPr fontId="5"/>
  </si>
  <si>
    <t>通期/Full Yr</t>
  </si>
  <si>
    <t>Results</t>
  </si>
  <si>
    <t>見通し/FC</t>
  </si>
  <si>
    <t>実績/Results</t>
    <rPh sb="0" eb="1">
      <t>ジッセキ</t>
    </rPh>
    <phoneticPr fontId="5"/>
  </si>
  <si>
    <t>Order intake</t>
  </si>
  <si>
    <t>受注高</t>
  </si>
  <si>
    <t>EPC (engineering, procurement, construction)</t>
  </si>
  <si>
    <t>(A)</t>
  </si>
  <si>
    <t xml:space="preserve"> EPC（設計・調達・建設）</t>
    <phoneticPr fontId="5"/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</si>
  <si>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</si>
  <si>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</si>
  <si>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</si>
  <si>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</si>
  <si>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</si>
  <si>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</si>
  <si>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</si>
  <si>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</si>
  <si>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</si>
  <si>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</si>
  <si>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</si>
  <si>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</si>
  <si>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</si>
  <si>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</si>
  <si>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</si>
  <si>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</si>
  <si>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</si>
  <si>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</si>
  <si>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</si>
  <si>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</si>
  <si>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</si>
  <si>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</si>
  <si>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</si>
  <si>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</si>
  <si>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環境事業（Hitachi Zosen Inovaグループ）</t>
    <phoneticPr fontId="5"/>
  </si>
  <si>
    <t>Environment Business (Hitachi Zosen Inova Group)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</si>
  <si>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</si>
  <si>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</si>
  <si>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</si>
  <si>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</si>
  <si>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</si>
  <si>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</si>
  <si>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</si>
  <si>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</si>
  <si>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</si>
  <si>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</si>
  <si>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</si>
  <si>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 xml:space="preserve">YoY </t>
    <phoneticPr fontId="5"/>
  </si>
  <si>
    <t>機械・インフラ事業</t>
    <rPh sb="0" eb="2">
      <t>キカイ</t>
    </rPh>
    <phoneticPr fontId="5"/>
  </si>
  <si>
    <t>Machinery &amp; Infrastructure Business</t>
    <phoneticPr fontId="5"/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</si>
  <si>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</si>
  <si>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</si>
  <si>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</si>
  <si>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</si>
  <si>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</si>
  <si>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</si>
  <si>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</si>
  <si>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</si>
  <si>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</si>
  <si>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</si>
  <si>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</si>
  <si>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</si>
  <si>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</si>
  <si>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</si>
  <si>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</si>
  <si>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Other　machinery</t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</si>
  <si>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</si>
  <si>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</si>
  <si>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</si>
  <si>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</si>
  <si>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</si>
  <si>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</si>
  <si>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</si>
  <si>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</si>
  <si>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</si>
  <si>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</si>
  <si>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</si>
  <si>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</si>
  <si>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</si>
  <si>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New Segments</t>
    <phoneticPr fontId="5"/>
  </si>
  <si>
    <t>新セグメント</t>
    <rPh sb="0" eb="1">
      <t>シン</t>
    </rPh>
    <phoneticPr fontId="5"/>
  </si>
  <si>
    <t>精密</t>
    <rPh sb="0" eb="2">
      <t>セイミツ</t>
    </rPh>
    <phoneticPr fontId="5"/>
  </si>
  <si>
    <t>その他機械</t>
    <rPh sb="2" eb="3">
      <t>ホカ</t>
    </rPh>
    <rPh sb="3" eb="5">
      <t>キカイ</t>
    </rPh>
    <phoneticPr fontId="3"/>
  </si>
  <si>
    <t>インフラ</t>
    <phoneticPr fontId="5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</si>
  <si>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5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</si>
  <si>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5"/>
  </si>
  <si>
    <t>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</si>
  <si>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</si>
  <si>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Carbon Neutral Solution Business</t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</si>
  <si>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</si>
  <si>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</si>
  <si>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</si>
  <si>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</si>
  <si>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</si>
  <si>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</si>
  <si>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</si>
  <si>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5"/>
  </si>
  <si>
    <t>　　　　また、2023年度より従来の「電解・PtG」としていたセグメント名を「脱炭素化」に変更しています。</t>
  </si>
  <si>
    <t>注記：FY2023より、「エンジン」に含まれていた、一部製品（脱硝装置）を「脱炭素化（電解・PtG）」に移管しています。</t>
    <phoneticPr fontId="5"/>
  </si>
  <si>
    <t>　　　　2019-2022年度の一部製品（脱硝装置）の金額は以下の通りです。</t>
    <rPh sb="30" eb="32">
      <t>イカ</t>
    </rPh>
    <rPh sb="33" eb="34">
      <t>トオ</t>
    </rPh>
    <phoneticPr fontId="5"/>
  </si>
  <si>
    <t>　　　　Carbon Neutral Solution Business HQ is newly established in FY2022 by reorganization. The above figures for FY2019-2021 are for reference on the basis of new segments.</t>
    <phoneticPr fontId="5"/>
  </si>
  <si>
    <t>　　　　The segment name previously "Electrolysis and PtG" has been changed to ”Decarbonization systems”.</t>
    <phoneticPr fontId="5"/>
  </si>
  <si>
    <t>Note: From FY2023, some products (SCR NOx Removal System)  which were included in "Engine" have been transferred to "Decarbonization system (former: PtG)".</t>
    <phoneticPr fontId="5"/>
  </si>
  <si>
    <t xml:space="preserve">         The amounts of SCR NOx Removal System are as follows.</t>
    <phoneticPr fontId="5"/>
  </si>
  <si>
    <t>1Q</t>
    <phoneticPr fontId="5"/>
  </si>
  <si>
    <t>(Unit: 100 millions yen/単位：億円)</t>
    <phoneticPr fontId="5"/>
  </si>
  <si>
    <t>通期</t>
  </si>
  <si>
    <t>Full Yr</t>
  </si>
  <si>
    <t xml:space="preserve">営業利益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</si>
</sst>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  <numFmt numFmtId="183" formatCode="#,##0.00;\-#,##0.00;0.00;\-"/>
    <numFmt numFmtId="184" formatCode="#,##0_ "/>
    <numFmt numFmtId="185" formatCode="#,##0.0_ "/>
    <numFmt numFmtId="186" formatCode="\-0"/>
    <numFmt numFmtId="187" formatCode="#,##0;&quot;-&quot;#,##0"/>
  </numFmts>
  <fonts count="40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00206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auto="1"/>
      </top>
      <bottom/>
      <diagonal/>
    </border>
    <border>
      <left/>
      <right style="thick">
        <color theme="0"/>
      </right>
      <top style="hair">
        <color indexed="64"/>
      </top>
      <bottom style="medium">
        <color indexed="64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</borders>
  <cellStyleXfs count="35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0">
    <xf numFmtId="0" fontId="0" fillId="0" borderId="0" xfId="0"/>
    <xf numFmtId="0" fontId="7" fillId="0" borderId="0" xfId="0" applyFont="1"/>
    <xf numFmtId="178" fontId="15" fillId="3" borderId="3" xfId="19" applyNumberFormat="1" applyFont="1" applyFill="1" applyBorder="1" applyAlignment="1" applyProtection="1">
      <alignment horizontal="right" vertical="center"/>
    </xf>
    <xf numFmtId="179" fontId="7" fillId="0" borderId="1" xfId="19" applyNumberFormat="1" applyFont="1" applyFill="1" applyBorder="1" applyAlignment="1" applyProtection="1">
      <alignment horizontal="right" vertical="center"/>
    </xf>
    <xf numFmtId="179" fontId="8" fillId="0" borderId="1" xfId="19" applyNumberFormat="1" applyFont="1" applyFill="1" applyBorder="1" applyAlignment="1" applyProtection="1">
      <alignment horizontal="right" vertical="center"/>
    </xf>
    <xf numFmtId="179" fontId="8" fillId="0" borderId="4" xfId="19" applyNumberFormat="1" applyFont="1" applyFill="1" applyBorder="1" applyAlignment="1" applyProtection="1">
      <alignment horizontal="right" vertical="center"/>
    </xf>
    <xf numFmtId="181" fontId="7" fillId="0" borderId="1" xfId="13" applyNumberFormat="1" applyFont="1" applyFill="1" applyBorder="1" applyAlignment="1" applyProtection="1">
      <alignment horizontal="right" vertical="center"/>
    </xf>
    <xf numFmtId="180" fontId="7" fillId="0" borderId="1" xfId="13" applyNumberFormat="1" applyFont="1" applyFill="1" applyBorder="1" applyAlignment="1" applyProtection="1">
      <alignment horizontal="right" vertical="center"/>
    </xf>
    <xf numFmtId="180" fontId="7" fillId="0" borderId="4" xfId="13" applyNumberFormat="1" applyFont="1" applyFill="1" applyBorder="1" applyAlignment="1" applyProtection="1">
      <alignment horizontal="right" vertical="center"/>
    </xf>
    <xf numFmtId="179" fontId="7" fillId="0" borderId="4" xfId="13" applyNumberFormat="1" applyFont="1" applyFill="1" applyBorder="1" applyAlignment="1" applyProtection="1">
      <alignment horizontal="right" vertical="center"/>
    </xf>
    <xf numFmtId="178" fontId="7" fillId="2" borderId="0" xfId="19" applyNumberFormat="1" applyFont="1" applyFill="1" applyBorder="1" applyAlignment="1" applyProtection="1">
      <alignment horizontal="right" vertical="center"/>
    </xf>
    <xf numFmtId="178" fontId="7" fillId="0" borderId="0" xfId="19" applyNumberFormat="1" applyFont="1" applyFill="1" applyBorder="1" applyAlignment="1" applyProtection="1">
      <alignment horizontal="right" vertical="center"/>
    </xf>
    <xf numFmtId="178" fontId="33" fillId="3" borderId="3" xfId="19" applyNumberFormat="1" applyFont="1" applyFill="1" applyBorder="1" applyAlignment="1" applyProtection="1">
      <alignment horizontal="right" vertical="center"/>
    </xf>
    <xf numFmtId="178" fontId="7" fillId="0" borderId="1" xfId="19" applyNumberFormat="1" applyFont="1" applyFill="1" applyBorder="1" applyAlignment="1" applyProtection="1">
      <alignment horizontal="right" vertical="center"/>
    </xf>
    <xf numFmtId="178" fontId="7" fillId="0" borderId="4" xfId="19" applyNumberFormat="1" applyFont="1" applyFill="1" applyBorder="1" applyAlignment="1" applyProtection="1">
      <alignment horizontal="right" vertical="center"/>
    </xf>
    <xf numFmtId="179" fontId="7" fillId="0" borderId="4" xfId="19" applyNumberFormat="1" applyFont="1" applyFill="1" applyBorder="1" applyAlignment="1" applyProtection="1">
      <alignment horizontal="right" vertical="center"/>
    </xf>
    <xf numFmtId="179" fontId="7" fillId="0" borderId="0" xfId="19" applyNumberFormat="1" applyFont="1" applyFill="1" applyBorder="1" applyAlignment="1" applyProtection="1">
      <alignment horizontal="right" vertical="center"/>
    </xf>
    <xf numFmtId="180" fontId="33" fillId="0" borderId="15" xfId="13" applyNumberFormat="1" applyFont="1" applyFill="1" applyBorder="1" applyAlignment="1" applyProtection="1">
      <alignment horizontal="right" vertical="center"/>
    </xf>
    <xf numFmtId="180" fontId="36" fillId="0" borderId="15" xfId="13" applyNumberFormat="1" applyFont="1" applyFill="1" applyBorder="1" applyAlignment="1" applyProtection="1">
      <alignment horizontal="right" vertical="center"/>
    </xf>
    <xf numFmtId="180" fontId="33" fillId="0" borderId="2" xfId="13" applyNumberFormat="1" applyFont="1" applyFill="1" applyBorder="1" applyAlignment="1" applyProtection="1">
      <alignment horizontal="right" vertical="center"/>
    </xf>
    <xf numFmtId="179" fontId="33" fillId="0" borderId="2" xfId="13" applyNumberFormat="1" applyFont="1" applyFill="1" applyBorder="1" applyAlignment="1" applyProtection="1">
      <alignment horizontal="right" vertical="center"/>
    </xf>
    <xf numFmtId="180" fontId="33" fillId="0" borderId="25" xfId="13" applyNumberFormat="1" applyFont="1" applyFill="1" applyBorder="1" applyAlignment="1" applyProtection="1">
      <alignment horizontal="right" vertical="center"/>
    </xf>
    <xf numFmtId="180" fontId="33" fillId="0" borderId="26" xfId="13" applyNumberFormat="1" applyFont="1" applyFill="1" applyBorder="1" applyAlignment="1" applyProtection="1">
      <alignment horizontal="right" vertical="center"/>
    </xf>
    <xf numFmtId="179" fontId="33" fillId="0" borderId="26" xfId="13" applyNumberFormat="1" applyFont="1" applyFill="1" applyBorder="1" applyAlignment="1" applyProtection="1">
      <alignment horizontal="right" vertical="center"/>
    </xf>
    <xf numFmtId="179" fontId="33" fillId="0" borderId="15" xfId="19" applyNumberFormat="1" applyFont="1" applyFill="1" applyBorder="1" applyAlignment="1" applyProtection="1">
      <alignment horizontal="right" vertical="center"/>
    </xf>
    <xf numFmtId="179" fontId="33" fillId="0" borderId="2" xfId="19" applyNumberFormat="1" applyFont="1" applyFill="1" applyBorder="1" applyAlignment="1" applyProtection="1">
      <alignment horizontal="right" vertical="center"/>
    </xf>
    <xf numFmtId="179" fontId="33" fillId="0" borderId="25" xfId="19" applyNumberFormat="1" applyFont="1" applyFill="1" applyBorder="1" applyAlignment="1" applyProtection="1">
      <alignment horizontal="right" vertical="center"/>
    </xf>
    <xf numFmtId="179" fontId="33" fillId="0" borderId="26" xfId="19" applyNumberFormat="1" applyFont="1" applyFill="1" applyBorder="1" applyAlignment="1" applyProtection="1">
      <alignment horizontal="right" vertical="center"/>
    </xf>
    <xf numFmtId="179" fontId="33" fillId="0" borderId="23" xfId="19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38" fontId="10" fillId="0" borderId="0" xfId="10" applyFont="1" applyBorder="1" applyAlignment="1" applyProtection="1">
      <alignment horizontal="left" vertical="center"/>
    </xf>
    <xf numFmtId="178" fontId="8" fillId="3" borderId="3" xfId="19" applyNumberFormat="1" applyFont="1" applyFill="1" applyBorder="1" applyAlignment="1" applyProtection="1">
      <alignment horizontal="right" vertical="center"/>
    </xf>
    <xf numFmtId="178" fontId="15" fillId="3" borderId="3" xfId="8" applyNumberFormat="1" applyFont="1" applyFill="1" applyBorder="1" applyAlignment="1" applyProtection="1">
      <alignment horizontal="righ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79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79" fontId="15" fillId="0" borderId="25" xfId="19" applyNumberFormat="1" applyFont="1" applyFill="1" applyBorder="1" applyAlignment="1" applyProtection="1">
      <alignment horizontal="right" vertical="center"/>
    </xf>
    <xf numFmtId="179" fontId="8" fillId="3" borderId="3" xfId="19" applyNumberFormat="1" applyFont="1" applyFill="1" applyBorder="1" applyAlignment="1" applyProtection="1">
      <alignment horizontal="right" vertical="center"/>
    </xf>
    <xf numFmtId="37" fontId="7" fillId="0" borderId="27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79" fontId="7" fillId="2" borderId="1" xfId="19" applyNumberFormat="1" applyFont="1" applyFill="1" applyBorder="1" applyAlignment="1" applyProtection="1">
      <alignment horizontal="right" vertical="center"/>
    </xf>
    <xf numFmtId="179" fontId="7" fillId="2" borderId="4" xfId="19" applyNumberFormat="1" applyFont="1" applyFill="1" applyBorder="1" applyAlignment="1" applyProtection="1">
      <alignment horizontal="right" vertical="center"/>
    </xf>
    <xf numFmtId="179" fontId="33" fillId="2" borderId="25" xfId="19" applyNumberFormat="1" applyFont="1" applyFill="1" applyBorder="1" applyAlignment="1" applyProtection="1">
      <alignment horizontal="right" vertical="center"/>
    </xf>
    <xf numFmtId="179" fontId="7" fillId="2" borderId="0" xfId="19" applyNumberFormat="1" applyFont="1" applyFill="1" applyBorder="1" applyAlignment="1" applyProtection="1">
      <alignment horizontal="right" vertical="center"/>
    </xf>
    <xf numFmtId="179" fontId="33" fillId="3" borderId="3" xfId="19" applyNumberFormat="1" applyFont="1" applyFill="1" applyBorder="1" applyAlignment="1" applyProtection="1">
      <alignment horizontal="right" vertical="center"/>
    </xf>
    <xf numFmtId="184" fontId="7" fillId="0" borderId="0" xfId="13" applyNumberFormat="1" applyFont="1" applyFill="1" applyBorder="1" applyAlignment="1" applyProtection="1">
      <alignment horizontal="right" vertical="center"/>
    </xf>
    <xf numFmtId="184" fontId="33" fillId="0" borderId="5" xfId="13" applyNumberFormat="1" applyFont="1" applyFill="1" applyBorder="1" applyAlignment="1" applyProtection="1">
      <alignment horizontal="right" vertical="center"/>
    </xf>
    <xf numFmtId="184" fontId="33" fillId="0" borderId="23" xfId="13" applyNumberFormat="1" applyFont="1" applyFill="1" applyBorder="1" applyAlignment="1" applyProtection="1">
      <alignment horizontal="right" vertical="center"/>
    </xf>
    <xf numFmtId="178" fontId="15" fillId="3" borderId="0" xfId="8" applyNumberFormat="1" applyFont="1" applyFill="1" applyBorder="1" applyAlignment="1" applyProtection="1">
      <alignment horizontal="right" vertical="center"/>
    </xf>
    <xf numFmtId="179" fontId="7" fillId="2" borderId="1" xfId="8" applyNumberFormat="1" applyFont="1" applyFill="1" applyBorder="1" applyAlignment="1" applyProtection="1">
      <alignment horizontal="right" vertical="center"/>
    </xf>
    <xf numFmtId="179" fontId="7" fillId="0" borderId="1" xfId="8" applyNumberFormat="1" applyFont="1" applyFill="1" applyBorder="1" applyAlignment="1" applyProtection="1">
      <alignment horizontal="right" vertical="center"/>
    </xf>
    <xf numFmtId="179" fontId="7" fillId="0" borderId="4" xfId="8" applyNumberFormat="1" applyFont="1" applyFill="1" applyBorder="1" applyAlignment="1" applyProtection="1">
      <alignment horizontal="right" vertical="center"/>
    </xf>
    <xf numFmtId="179" fontId="7" fillId="0" borderId="27" xfId="8" applyNumberFormat="1" applyFont="1" applyFill="1" applyBorder="1" applyAlignment="1" applyProtection="1">
      <alignment horizontal="right" vertical="center"/>
    </xf>
    <xf numFmtId="179" fontId="7" fillId="0" borderId="11" xfId="8" applyNumberFormat="1" applyFont="1" applyFill="1" applyBorder="1" applyAlignment="1" applyProtection="1">
      <alignment horizontal="right" vertical="center"/>
    </xf>
    <xf numFmtId="179" fontId="7" fillId="0" borderId="0" xfId="8" applyNumberFormat="1" applyFont="1" applyFill="1" applyBorder="1" applyAlignment="1" applyProtection="1">
      <alignment horizontal="right" vertical="center"/>
    </xf>
    <xf numFmtId="179" fontId="33" fillId="2" borderId="25" xfId="8" applyNumberFormat="1" applyFont="1" applyFill="1" applyBorder="1" applyAlignment="1" applyProtection="1">
      <alignment horizontal="right" vertical="center"/>
    </xf>
    <xf numFmtId="179" fontId="33" fillId="0" borderId="25" xfId="8" applyNumberFormat="1" applyFont="1" applyFill="1" applyBorder="1" applyAlignment="1" applyProtection="1">
      <alignment horizontal="right" vertical="center"/>
    </xf>
    <xf numFmtId="179" fontId="33" fillId="0" borderId="26" xfId="8" applyNumberFormat="1" applyFont="1" applyFill="1" applyBorder="1" applyAlignment="1" applyProtection="1">
      <alignment horizontal="right" vertical="center"/>
    </xf>
    <xf numFmtId="179" fontId="33" fillId="0" borderId="23" xfId="8" applyNumberFormat="1" applyFont="1" applyFill="1" applyBorder="1" applyAlignment="1" applyProtection="1">
      <alignment horizontal="right" vertical="center"/>
    </xf>
    <xf numFmtId="179" fontId="7" fillId="2" borderId="0" xfId="8" applyNumberFormat="1" applyFont="1" applyFill="1" applyBorder="1" applyAlignment="1" applyProtection="1">
      <alignment horizontal="right" vertical="center"/>
    </xf>
    <xf numFmtId="183" fontId="7" fillId="0" borderId="0" xfId="8" applyNumberFormat="1" applyFont="1" applyFill="1" applyBorder="1" applyAlignment="1" applyProtection="1">
      <alignment horizontal="right" vertical="center"/>
    </xf>
    <xf numFmtId="179" fontId="33" fillId="3" borderId="3" xfId="8" applyNumberFormat="1" applyFont="1" applyFill="1" applyBorder="1" applyAlignment="1" applyProtection="1">
      <alignment horizontal="right" vertical="center"/>
    </xf>
    <xf numFmtId="179" fontId="33" fillId="3" borderId="0" xfId="8" applyNumberFormat="1" applyFont="1" applyFill="1" applyBorder="1" applyAlignment="1" applyProtection="1">
      <alignment horizontal="right" vertical="center"/>
    </xf>
    <xf numFmtId="183" fontId="33" fillId="3" borderId="3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78" fontId="8" fillId="0" borderId="0" xfId="19" applyNumberFormat="1" applyFont="1" applyFill="1" applyBorder="1" applyAlignment="1" applyProtection="1">
      <alignment horizontal="right" vertical="center"/>
    </xf>
    <xf numFmtId="179" fontId="8" fillId="2" borderId="1" xfId="19" applyNumberFormat="1" applyFont="1" applyFill="1" applyBorder="1" applyAlignment="1" applyProtection="1">
      <alignment horizontal="right" vertical="center"/>
    </xf>
    <xf numFmtId="179" fontId="8" fillId="0" borderId="13" xfId="19" applyNumberFormat="1" applyFont="1" applyFill="1" applyBorder="1" applyAlignment="1" applyProtection="1">
      <alignment horizontal="right" vertical="center"/>
    </xf>
    <xf numFmtId="179" fontId="15" fillId="2" borderId="25" xfId="19" applyNumberFormat="1" applyFont="1" applyFill="1" applyBorder="1" applyAlignment="1" applyProtection="1">
      <alignment horizontal="right" vertical="center"/>
    </xf>
    <xf numFmtId="179" fontId="15" fillId="0" borderId="26" xfId="19" applyNumberFormat="1" applyFont="1" applyFill="1" applyBorder="1" applyAlignment="1" applyProtection="1">
      <alignment horizontal="right" vertical="center"/>
    </xf>
    <xf numFmtId="179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82" fontId="7" fillId="0" borderId="27" xfId="19" applyNumberFormat="1" applyFont="1" applyFill="1" applyBorder="1" applyAlignment="1" applyProtection="1">
      <alignment horizontal="right" vertical="center"/>
    </xf>
    <xf numFmtId="182" fontId="7" fillId="0" borderId="0" xfId="19" applyNumberFormat="1" applyFont="1" applyFill="1" applyBorder="1" applyAlignment="1" applyProtection="1">
      <alignment horizontal="right" vertical="center"/>
    </xf>
    <xf numFmtId="182" fontId="7" fillId="0" borderId="13" xfId="19" applyNumberFormat="1" applyFont="1" applyBorder="1" applyAlignment="1" applyProtection="1">
      <alignment horizontal="right" vertical="center"/>
    </xf>
    <xf numFmtId="182" fontId="7" fillId="0" borderId="1" xfId="19" applyNumberFormat="1" applyFont="1" applyFill="1" applyBorder="1" applyAlignment="1" applyProtection="1">
      <alignment horizontal="right" vertical="center"/>
    </xf>
    <xf numFmtId="182" fontId="7" fillId="0" borderId="4" xfId="19" applyNumberFormat="1" applyFont="1" applyBorder="1" applyAlignment="1" applyProtection="1">
      <alignment horizontal="right" vertical="center"/>
    </xf>
    <xf numFmtId="182" fontId="8" fillId="3" borderId="3" xfId="19" applyNumberFormat="1" applyFont="1" applyFill="1" applyBorder="1" applyAlignment="1" applyProtection="1">
      <alignment horizontal="right" vertical="center"/>
    </xf>
    <xf numFmtId="182" fontId="8" fillId="3" borderId="3" xfId="2" applyNumberFormat="1" applyFont="1" applyFill="1" applyBorder="1" applyAlignment="1" applyProtection="1">
      <alignment horizontal="right" vertical="center"/>
    </xf>
    <xf numFmtId="182" fontId="33" fillId="0" borderId="25" xfId="19" applyNumberFormat="1" applyFont="1" applyFill="1" applyBorder="1" applyAlignment="1" applyProtection="1">
      <alignment horizontal="right" vertical="center"/>
    </xf>
    <xf numFmtId="182" fontId="33" fillId="0" borderId="23" xfId="19" applyNumberFormat="1" applyFont="1" applyFill="1" applyBorder="1" applyAlignment="1" applyProtection="1">
      <alignment horizontal="right" vertical="center"/>
    </xf>
    <xf numFmtId="182" fontId="33" fillId="0" borderId="26" xfId="19" applyNumberFormat="1" applyFont="1" applyBorder="1" applyAlignment="1" applyProtection="1">
      <alignment horizontal="right" vertical="center"/>
    </xf>
    <xf numFmtId="179" fontId="33" fillId="0" borderId="26" xfId="19" applyNumberFormat="1" applyFont="1" applyBorder="1" applyAlignment="1" applyProtection="1">
      <alignment horizontal="right" vertical="center"/>
    </xf>
    <xf numFmtId="37" fontId="33" fillId="0" borderId="26" xfId="19" applyNumberFormat="1" applyFont="1" applyFill="1" applyBorder="1" applyAlignment="1" applyProtection="1">
      <alignment horizontal="right" vertical="center"/>
    </xf>
    <xf numFmtId="37" fontId="33" fillId="0" borderId="26" xfId="19" applyNumberFormat="1" applyFont="1" applyBorder="1" applyAlignment="1" applyProtection="1">
      <alignment horizontal="right" vertical="center"/>
    </xf>
    <xf numFmtId="37" fontId="33" fillId="0" borderId="25" xfId="19" applyNumberFormat="1" applyFont="1" applyFill="1" applyBorder="1" applyAlignment="1" applyProtection="1">
      <alignment horizontal="right" vertical="center"/>
    </xf>
    <xf numFmtId="37" fontId="33" fillId="0" borderId="23" xfId="19" applyNumberFormat="1" applyFont="1" applyFill="1" applyBorder="1" applyAlignment="1" applyProtection="1">
      <alignment horizontal="right" vertical="center"/>
    </xf>
    <xf numFmtId="0" fontId="33" fillId="0" borderId="26" xfId="2" applyNumberFormat="1" applyFont="1" applyFill="1" applyBorder="1" applyAlignment="1" applyProtection="1">
      <alignment horizontal="right" vertical="center"/>
    </xf>
    <xf numFmtId="178" fontId="15" fillId="3" borderId="3" xfId="34" applyNumberFormat="1" applyFont="1" applyFill="1" applyBorder="1" applyAlignment="1" applyProtection="1">
      <alignment horizontal="right" vertical="center"/>
    </xf>
    <xf numFmtId="179" fontId="8" fillId="0" borderId="11" xfId="34" applyNumberFormat="1" applyFont="1" applyFill="1" applyBorder="1" applyAlignment="1" applyProtection="1">
      <alignment horizontal="right" vertical="center"/>
    </xf>
    <xf numFmtId="178" fontId="7" fillId="0" borderId="0" xfId="34" applyNumberFormat="1" applyFont="1" applyFill="1" applyBorder="1" applyAlignment="1" applyProtection="1">
      <alignment horizontal="right" vertical="center"/>
    </xf>
    <xf numFmtId="178" fontId="33" fillId="3" borderId="3" xfId="34" applyNumberFormat="1" applyFont="1" applyFill="1" applyBorder="1" applyAlignment="1" applyProtection="1">
      <alignment horizontal="right" vertical="center"/>
    </xf>
    <xf numFmtId="179" fontId="7" fillId="0" borderId="4" xfId="34" applyNumberFormat="1" applyFont="1" applyFill="1" applyBorder="1" applyAlignment="1" applyProtection="1">
      <alignment horizontal="right" vertical="center"/>
    </xf>
    <xf numFmtId="179" fontId="7" fillId="0" borderId="0" xfId="34" applyNumberFormat="1" applyFont="1" applyFill="1" applyBorder="1" applyAlignment="1" applyProtection="1">
      <alignment horizontal="right" vertical="center"/>
    </xf>
    <xf numFmtId="179" fontId="7" fillId="0" borderId="11" xfId="34" applyNumberFormat="1" applyFont="1" applyFill="1" applyBorder="1" applyAlignment="1" applyProtection="1">
      <alignment horizontal="right" vertical="center"/>
    </xf>
    <xf numFmtId="179" fontId="33" fillId="0" borderId="2" xfId="34" applyNumberFormat="1" applyFont="1" applyFill="1" applyBorder="1" applyAlignment="1" applyProtection="1">
      <alignment horizontal="right" vertical="center"/>
    </xf>
    <xf numFmtId="179" fontId="33" fillId="0" borderId="26" xfId="34" applyNumberFormat="1" applyFont="1" applyFill="1" applyBorder="1" applyAlignment="1" applyProtection="1">
      <alignment horizontal="right" vertical="center"/>
    </xf>
    <xf numFmtId="179" fontId="33" fillId="0" borderId="23" xfId="34" applyNumberFormat="1" applyFont="1" applyFill="1" applyBorder="1" applyAlignment="1" applyProtection="1">
      <alignment horizontal="right" vertical="center"/>
    </xf>
    <xf numFmtId="179" fontId="8" fillId="0" borderId="0" xfId="34" applyNumberFormat="1" applyFont="1" applyFill="1" applyBorder="1" applyAlignment="1" applyProtection="1">
      <alignment horizontal="right" vertical="center"/>
    </xf>
    <xf numFmtId="37" fontId="8" fillId="0" borderId="0" xfId="34" applyNumberFormat="1" applyFont="1" applyFill="1" applyBorder="1" applyAlignment="1" applyProtection="1">
      <alignment horizontal="right" vertical="center"/>
    </xf>
    <xf numFmtId="179" fontId="8" fillId="3" borderId="3" xfId="34" applyNumberFormat="1" applyFont="1" applyFill="1" applyBorder="1" applyAlignment="1" applyProtection="1">
      <alignment horizontal="right" vertical="center"/>
    </xf>
    <xf numFmtId="179" fontId="33" fillId="3" borderId="3" xfId="34" applyNumberFormat="1" applyFont="1" applyFill="1" applyBorder="1" applyAlignment="1" applyProtection="1">
      <alignment horizontal="right" vertical="center"/>
    </xf>
    <xf numFmtId="184" fontId="7" fillId="0" borderId="0" xfId="34" applyNumberFormat="1" applyFont="1" applyFill="1" applyBorder="1" applyAlignment="1" applyProtection="1">
      <alignment horizontal="right" vertical="center"/>
    </xf>
    <xf numFmtId="184" fontId="33" fillId="3" borderId="3" xfId="34" applyNumberFormat="1" applyFont="1" applyFill="1" applyBorder="1" applyAlignment="1" applyProtection="1">
      <alignment horizontal="right" vertical="center"/>
    </xf>
    <xf numFmtId="184" fontId="7" fillId="0" borderId="11" xfId="34" applyNumberFormat="1" applyFont="1" applyFill="1" applyBorder="1" applyAlignment="1" applyProtection="1">
      <alignment horizontal="right" vertical="center"/>
    </xf>
    <xf numFmtId="184" fontId="33" fillId="0" borderId="5" xfId="34" applyNumberFormat="1" applyFont="1" applyFill="1" applyBorder="1" applyAlignment="1" applyProtection="1">
      <alignment horizontal="right" vertical="center"/>
    </xf>
    <xf numFmtId="184" fontId="33" fillId="0" borderId="23" xfId="34" applyNumberFormat="1" applyFont="1" applyFill="1" applyBorder="1" applyAlignment="1" applyProtection="1">
      <alignment horizontal="right" vertical="center"/>
    </xf>
    <xf numFmtId="0" fontId="15" fillId="3" borderId="3" xfId="34" applyNumberFormat="1" applyFont="1" applyFill="1" applyBorder="1" applyAlignment="1" applyProtection="1">
      <alignment horizontal="right" vertical="center"/>
    </xf>
    <xf numFmtId="180" fontId="7" fillId="0" borderId="0" xfId="13" applyNumberFormat="1" applyFont="1" applyBorder="1" applyProtection="1">
      <alignment vertical="center"/>
    </xf>
    <xf numFmtId="180" fontId="33" fillId="0" borderId="0" xfId="13" applyNumberFormat="1" applyFont="1" applyBorder="1" applyProtection="1">
      <alignment vertical="center"/>
    </xf>
    <xf numFmtId="184" fontId="7" fillId="0" borderId="12" xfId="34" applyNumberFormat="1" applyFont="1" applyFill="1" applyBorder="1" applyAlignment="1" applyProtection="1">
      <alignment horizontal="right" vertical="center"/>
    </xf>
    <xf numFmtId="184" fontId="7" fillId="0" borderId="6" xfId="34" applyNumberFormat="1" applyFont="1" applyFill="1" applyBorder="1" applyAlignment="1" applyProtection="1">
      <alignment horizontal="right" vertical="center"/>
    </xf>
    <xf numFmtId="184" fontId="33" fillId="0" borderId="24" xfId="34" applyNumberFormat="1" applyFont="1" applyFill="1" applyBorder="1" applyAlignment="1" applyProtection="1">
      <alignment horizontal="right" vertical="center"/>
    </xf>
    <xf numFmtId="179" fontId="8" fillId="0" borderId="13" xfId="34" applyNumberFormat="1" applyFont="1" applyFill="1" applyBorder="1" applyAlignment="1" applyProtection="1">
      <alignment horizontal="right" vertical="center"/>
    </xf>
    <xf numFmtId="0" fontId="8" fillId="3" borderId="3" xfId="2" applyNumberFormat="1" applyFont="1" applyFill="1" applyBorder="1" applyAlignment="1" applyProtection="1">
      <alignment horizontal="right" vertical="center"/>
    </xf>
    <xf numFmtId="0" fontId="33" fillId="0" borderId="23" xfId="2" applyNumberFormat="1" applyFont="1" applyFill="1" applyBorder="1" applyAlignment="1" applyProtection="1">
      <alignment horizontal="right" vertical="center"/>
    </xf>
    <xf numFmtId="182" fontId="33" fillId="0" borderId="23" xfId="2" applyNumberFormat="1" applyFont="1" applyFill="1" applyBorder="1" applyAlignment="1" applyProtection="1">
      <alignment horizontal="right" vertical="center"/>
    </xf>
    <xf numFmtId="184" fontId="15" fillId="3" borderId="3" xfId="34" applyNumberFormat="1" applyFont="1" applyFill="1" applyBorder="1" applyAlignment="1" applyProtection="1">
      <alignment horizontal="right" vertical="center"/>
    </xf>
    <xf numFmtId="184" fontId="8" fillId="0" borderId="11" xfId="34" applyNumberFormat="1" applyFont="1" applyFill="1" applyBorder="1" applyAlignment="1" applyProtection="1">
      <alignment horizontal="right" vertical="center"/>
    </xf>
    <xf numFmtId="178" fontId="7" fillId="0" borderId="13" xfId="34" applyNumberFormat="1" applyFont="1" applyFill="1" applyBorder="1" applyAlignment="1" applyProtection="1">
      <alignment horizontal="right" vertical="center"/>
    </xf>
    <xf numFmtId="183" fontId="7" fillId="0" borderId="4" xfId="34" applyNumberFormat="1" applyFont="1" applyFill="1" applyBorder="1" applyAlignment="1" applyProtection="1">
      <alignment horizontal="right" vertical="center"/>
    </xf>
    <xf numFmtId="179" fontId="7" fillId="0" borderId="13" xfId="34" applyNumberFormat="1" applyFont="1" applyFill="1" applyBorder="1" applyAlignment="1" applyProtection="1">
      <alignment horizontal="right" vertical="center"/>
    </xf>
    <xf numFmtId="0" fontId="7" fillId="0" borderId="0" xfId="34" applyNumberFormat="1" applyFont="1" applyFill="1" applyBorder="1" applyAlignment="1" applyProtection="1">
      <alignment horizontal="right" vertical="center"/>
    </xf>
    <xf numFmtId="0" fontId="7" fillId="3" borderId="3" xfId="34" applyNumberFormat="1" applyFont="1" applyFill="1" applyBorder="1" applyAlignment="1" applyProtection="1">
      <alignment horizontal="right" vertical="center"/>
    </xf>
    <xf numFmtId="0" fontId="7" fillId="0" borderId="13" xfId="34" applyNumberFormat="1" applyFont="1" applyFill="1" applyBorder="1" applyAlignment="1" applyProtection="1">
      <alignment horizontal="right" vertical="center"/>
    </xf>
    <xf numFmtId="0" fontId="7" fillId="0" borderId="4" xfId="34" applyNumberFormat="1" applyFont="1" applyFill="1" applyBorder="1" applyAlignment="1" applyProtection="1">
      <alignment horizontal="right" vertical="center"/>
    </xf>
    <xf numFmtId="0" fontId="33" fillId="0" borderId="26" xfId="34" applyNumberFormat="1" applyFont="1" applyFill="1" applyBorder="1" applyAlignment="1" applyProtection="1">
      <alignment horizontal="right" vertical="center"/>
    </xf>
    <xf numFmtId="0" fontId="33" fillId="0" borderId="24" xfId="34" applyNumberFormat="1" applyFont="1" applyFill="1" applyBorder="1" applyAlignment="1" applyProtection="1">
      <alignment horizontal="right" vertical="center"/>
    </xf>
    <xf numFmtId="0" fontId="7" fillId="0" borderId="11" xfId="34" applyNumberFormat="1" applyFont="1" applyFill="1" applyBorder="1" applyAlignment="1" applyProtection="1">
      <alignment horizontal="right" vertical="center"/>
    </xf>
    <xf numFmtId="184" fontId="8" fillId="0" borderId="0" xfId="34" applyNumberFormat="1" applyFont="1" applyFill="1" applyBorder="1" applyAlignment="1" applyProtection="1">
      <alignment horizontal="right" vertical="center"/>
    </xf>
    <xf numFmtId="0" fontId="28" fillId="0" borderId="0" xfId="18" applyFont="1">
      <alignment vertical="center"/>
    </xf>
    <xf numFmtId="0" fontId="29" fillId="0" borderId="0" xfId="18" applyFont="1" applyAlignment="1">
      <alignment horizontal="left" vertical="center"/>
    </xf>
    <xf numFmtId="0" fontId="29" fillId="0" borderId="0" xfId="18" applyFont="1" applyAlignment="1">
      <alignment horizontal="center" vertical="center"/>
    </xf>
    <xf numFmtId="0" fontId="30" fillId="0" borderId="0" xfId="18" applyFont="1">
      <alignment vertical="center"/>
    </xf>
    <xf numFmtId="0" fontId="28" fillId="2" borderId="0" xfId="18" applyFont="1" applyFill="1">
      <alignment vertical="center"/>
    </xf>
    <xf numFmtId="0" fontId="28" fillId="0" borderId="0" xfId="32" applyFont="1">
      <alignment vertical="center"/>
    </xf>
    <xf numFmtId="0" fontId="28" fillId="2" borderId="0" xfId="32" applyFont="1" applyFill="1">
      <alignment vertical="center"/>
    </xf>
    <xf numFmtId="0" fontId="28" fillId="0" borderId="0" xfId="18" applyFont="1" applyAlignment="1">
      <alignment horizontal="right" vertical="center"/>
    </xf>
    <xf numFmtId="0" fontId="23" fillId="0" borderId="0" xfId="18" applyFont="1">
      <alignment vertical="center"/>
    </xf>
    <xf numFmtId="0" fontId="23" fillId="0" borderId="0" xfId="32" applyFont="1" applyAlignment="1">
      <alignment horizontal="right" vertical="center"/>
    </xf>
    <xf numFmtId="0" fontId="23" fillId="0" borderId="0" xfId="32" applyFont="1">
      <alignment vertical="center"/>
    </xf>
    <xf numFmtId="0" fontId="28" fillId="0" borderId="0" xfId="32" applyFont="1" applyAlignment="1">
      <alignment horizontal="right" vertical="center"/>
    </xf>
    <xf numFmtId="0" fontId="21" fillId="0" borderId="0" xfId="18" applyFont="1">
      <alignment vertical="center"/>
    </xf>
    <xf numFmtId="176" fontId="22" fillId="4" borderId="10" xfId="18" applyNumberFormat="1" applyFont="1" applyFill="1" applyBorder="1" applyAlignment="1">
      <alignment horizontal="centerContinuous" vertical="center"/>
    </xf>
    <xf numFmtId="176" fontId="22" fillId="4" borderId="14" xfId="18" applyNumberFormat="1" applyFont="1" applyFill="1" applyBorder="1" applyAlignment="1">
      <alignment horizontal="centerContinuous" vertical="center"/>
    </xf>
    <xf numFmtId="176" fontId="22" fillId="4" borderId="9" xfId="18" applyNumberFormat="1" applyFont="1" applyFill="1" applyBorder="1" applyAlignment="1">
      <alignment horizontal="center" vertical="center"/>
    </xf>
    <xf numFmtId="176" fontId="22" fillId="4" borderId="9" xfId="18" applyNumberFormat="1" applyFont="1" applyFill="1" applyBorder="1" applyAlignment="1">
      <alignment horizontal="centerContinuous" vertical="center"/>
    </xf>
    <xf numFmtId="0" fontId="20" fillId="2" borderId="0" xfId="18" applyFont="1" applyFill="1">
      <alignment vertical="center"/>
    </xf>
    <xf numFmtId="0" fontId="22" fillId="5" borderId="0" xfId="32" applyFont="1" applyFill="1" applyAlignment="1">
      <alignment horizontal="center" vertical="center"/>
    </xf>
    <xf numFmtId="176" fontId="22" fillId="5" borderId="31" xfId="32" applyNumberFormat="1" applyFont="1" applyFill="1" applyBorder="1" applyAlignment="1">
      <alignment horizontal="center" vertical="center"/>
    </xf>
    <xf numFmtId="0" fontId="20" fillId="2" borderId="0" xfId="32" applyFont="1" applyFill="1">
      <alignment vertical="center"/>
    </xf>
    <xf numFmtId="176" fontId="22" fillId="5" borderId="0" xfId="32" applyNumberFormat="1" applyFont="1" applyFill="1" applyAlignment="1">
      <alignment horizontal="center" vertical="center"/>
    </xf>
    <xf numFmtId="0" fontId="20" fillId="0" borderId="0" xfId="18" applyFont="1">
      <alignment vertical="center"/>
    </xf>
    <xf numFmtId="176" fontId="22" fillId="4" borderId="28" xfId="18" applyNumberFormat="1" applyFont="1" applyFill="1" applyBorder="1" applyAlignment="1">
      <alignment horizontal="center" vertical="center"/>
    </xf>
    <xf numFmtId="176" fontId="22" fillId="4" borderId="7" xfId="18" applyNumberFormat="1" applyFont="1" applyFill="1" applyBorder="1" applyAlignment="1">
      <alignment horizontal="center" vertical="center"/>
    </xf>
    <xf numFmtId="176" fontId="22" fillId="4" borderId="17" xfId="18" applyNumberFormat="1" applyFont="1" applyFill="1" applyBorder="1" applyAlignment="1">
      <alignment horizontal="center" vertical="center"/>
    </xf>
    <xf numFmtId="176" fontId="22" fillId="4" borderId="18" xfId="18" applyNumberFormat="1" applyFont="1" applyFill="1" applyBorder="1" applyAlignment="1">
      <alignment horizontal="center" vertical="center"/>
    </xf>
    <xf numFmtId="0" fontId="22" fillId="5" borderId="16" xfId="32" applyFont="1" applyFill="1" applyBorder="1" applyAlignment="1">
      <alignment horizontal="center" vertical="center"/>
    </xf>
    <xf numFmtId="0" fontId="22" fillId="5" borderId="17" xfId="32" applyFont="1" applyFill="1" applyBorder="1" applyAlignment="1">
      <alignment horizontal="center" vertical="center"/>
    </xf>
    <xf numFmtId="176" fontId="22" fillId="5" borderId="7" xfId="32" applyNumberFormat="1" applyFont="1" applyFill="1" applyBorder="1" applyAlignment="1">
      <alignment horizontal="center" vertical="center"/>
    </xf>
    <xf numFmtId="176" fontId="22" fillId="4" borderId="30" xfId="18" quotePrefix="1" applyNumberFormat="1" applyFont="1" applyFill="1" applyBorder="1" applyAlignment="1">
      <alignment horizontal="center" vertical="center" wrapText="1"/>
    </xf>
    <xf numFmtId="176" fontId="22" fillId="4" borderId="0" xfId="18" quotePrefix="1" applyNumberFormat="1" applyFont="1" applyFill="1" applyAlignment="1">
      <alignment horizontal="center" vertical="center" wrapText="1"/>
    </xf>
    <xf numFmtId="176" fontId="22" fillId="4" borderId="19" xfId="18" quotePrefix="1" applyNumberFormat="1" applyFont="1" applyFill="1" applyBorder="1" applyAlignment="1">
      <alignment horizontal="center" vertical="center" wrapText="1"/>
    </xf>
    <xf numFmtId="176" fontId="22" fillId="4" borderId="20" xfId="18" quotePrefix="1" applyNumberFormat="1" applyFont="1" applyFill="1" applyBorder="1" applyAlignment="1">
      <alignment horizontal="center" vertical="center" wrapText="1"/>
    </xf>
    <xf numFmtId="176" fontId="22" fillId="5" borderId="0" xfId="32" quotePrefix="1" applyNumberFormat="1" applyFont="1" applyFill="1" applyAlignment="1">
      <alignment horizontal="center" vertical="center" wrapText="1"/>
    </xf>
    <xf numFmtId="0" fontId="27" fillId="3" borderId="3" xfId="18" applyFont="1" applyFill="1" applyBorder="1">
      <alignment vertical="center"/>
    </xf>
    <xf numFmtId="0" fontId="27" fillId="3" borderId="3" xfId="18" applyFont="1" applyFill="1" applyBorder="1" applyAlignment="1">
      <alignment horizontal="center" vertical="center"/>
    </xf>
    <xf numFmtId="0" fontId="27" fillId="3" borderId="3" xfId="17" applyFont="1" applyFill="1" applyBorder="1">
      <alignment vertical="center"/>
    </xf>
    <xf numFmtId="0" fontId="15" fillId="2" borderId="0" xfId="18" applyFont="1" applyFill="1">
      <alignment vertical="center"/>
    </xf>
    <xf numFmtId="0" fontId="15" fillId="2" borderId="0" xfId="32" applyFont="1" applyFill="1">
      <alignment vertical="center"/>
    </xf>
    <xf numFmtId="0" fontId="27" fillId="0" borderId="11" xfId="18" applyFont="1" applyBorder="1">
      <alignment vertical="center"/>
    </xf>
    <xf numFmtId="0" fontId="16" fillId="0" borderId="11" xfId="18" applyFont="1" applyBorder="1" applyAlignment="1">
      <alignment horizontal="center" vertical="center"/>
    </xf>
    <xf numFmtId="0" fontId="27" fillId="0" borderId="11" xfId="17" applyFont="1" applyBorder="1">
      <alignment vertical="center"/>
    </xf>
    <xf numFmtId="179" fontId="8" fillId="0" borderId="0" xfId="18" applyNumberFormat="1" applyFont="1">
      <alignment vertical="center"/>
    </xf>
    <xf numFmtId="179" fontId="8" fillId="0" borderId="0" xfId="32" applyNumberFormat="1" applyFont="1">
      <alignment vertical="center"/>
    </xf>
    <xf numFmtId="0" fontId="19" fillId="0" borderId="0" xfId="18" applyFont="1">
      <alignment vertical="center"/>
    </xf>
    <xf numFmtId="0" fontId="8" fillId="0" borderId="0" xfId="18" applyFont="1" applyAlignment="1">
      <alignment horizontal="left" vertical="center" indent="1"/>
    </xf>
    <xf numFmtId="0" fontId="8" fillId="0" borderId="0" xfId="18" applyFont="1" applyAlignment="1">
      <alignment horizontal="center" vertical="center"/>
    </xf>
    <xf numFmtId="0" fontId="8" fillId="0" borderId="0" xfId="17" applyFont="1" applyAlignment="1">
      <alignment horizontal="left" vertical="center" indent="1"/>
    </xf>
    <xf numFmtId="0" fontId="33" fillId="0" borderId="5" xfId="18" applyFont="1" applyBorder="1" applyAlignment="1">
      <alignment horizontal="left" vertical="center"/>
    </xf>
    <xf numFmtId="0" fontId="33" fillId="0" borderId="5" xfId="18" applyFont="1" applyBorder="1" applyAlignment="1">
      <alignment horizontal="center" vertical="center"/>
    </xf>
    <xf numFmtId="0" fontId="33" fillId="0" borderId="5" xfId="17" applyFont="1" applyBorder="1" applyAlignment="1">
      <alignment horizontal="left" vertical="center"/>
    </xf>
    <xf numFmtId="0" fontId="27" fillId="0" borderId="0" xfId="18" applyFont="1">
      <alignment vertical="center"/>
    </xf>
    <xf numFmtId="0" fontId="16" fillId="0" borderId="0" xfId="18" applyFont="1" applyAlignment="1">
      <alignment horizontal="center" vertical="center"/>
    </xf>
    <xf numFmtId="0" fontId="27" fillId="0" borderId="0" xfId="17" applyFont="1">
      <alignment vertical="center"/>
    </xf>
    <xf numFmtId="0" fontId="16" fillId="0" borderId="0" xfId="18" applyFont="1">
      <alignment vertical="center"/>
    </xf>
    <xf numFmtId="0" fontId="16" fillId="0" borderId="0" xfId="17" applyFont="1">
      <alignment vertical="center"/>
    </xf>
    <xf numFmtId="0" fontId="37" fillId="0" borderId="23" xfId="18" applyFont="1" applyBorder="1" applyAlignment="1">
      <alignment horizontal="left" vertical="center"/>
    </xf>
    <xf numFmtId="0" fontId="33" fillId="0" borderId="23" xfId="18" applyFont="1" applyBorder="1" applyAlignment="1">
      <alignment horizontal="center" vertical="center"/>
    </xf>
    <xf numFmtId="0" fontId="33" fillId="0" borderId="23" xfId="17" applyFont="1" applyBorder="1" applyAlignment="1">
      <alignment horizontal="left" vertical="center"/>
    </xf>
    <xf numFmtId="0" fontId="16" fillId="0" borderId="0" xfId="18" applyFont="1" applyAlignment="1">
      <alignment horizontal="left" vertical="center" indent="1"/>
    </xf>
    <xf numFmtId="0" fontId="16" fillId="0" borderId="0" xfId="17" applyFont="1" applyAlignment="1">
      <alignment horizontal="left" vertical="center"/>
    </xf>
    <xf numFmtId="0" fontId="7" fillId="2" borderId="0" xfId="18" applyFont="1" applyFill="1">
      <alignment vertical="center"/>
    </xf>
    <xf numFmtId="0" fontId="7" fillId="2" borderId="0" xfId="32" applyFont="1" applyFill="1">
      <alignment vertical="center"/>
    </xf>
    <xf numFmtId="0" fontId="21" fillId="3" borderId="3" xfId="18" applyFont="1" applyFill="1" applyBorder="1">
      <alignment vertical="center"/>
    </xf>
    <xf numFmtId="0" fontId="33" fillId="2" borderId="0" xfId="18" applyFont="1" applyFill="1">
      <alignment vertical="center"/>
    </xf>
    <xf numFmtId="0" fontId="33" fillId="2" borderId="0" xfId="32" applyFont="1" applyFill="1">
      <alignment vertical="center"/>
    </xf>
    <xf numFmtId="0" fontId="7" fillId="0" borderId="0" xfId="18" applyFont="1">
      <alignment vertical="center"/>
    </xf>
    <xf numFmtId="0" fontId="7" fillId="0" borderId="0" xfId="32" applyFont="1">
      <alignment vertical="center"/>
    </xf>
    <xf numFmtId="179" fontId="7" fillId="0" borderId="0" xfId="18" applyNumberFormat="1" applyFont="1">
      <alignment vertical="center"/>
    </xf>
    <xf numFmtId="179" fontId="7" fillId="0" borderId="0" xfId="32" applyNumberFormat="1" applyFont="1">
      <alignment vertical="center"/>
    </xf>
    <xf numFmtId="179" fontId="33" fillId="0" borderId="0" xfId="18" applyNumberFormat="1" applyFont="1">
      <alignment vertical="center"/>
    </xf>
    <xf numFmtId="179" fontId="33" fillId="0" borderId="0" xfId="32" applyNumberFormat="1" applyFont="1">
      <alignment vertical="center"/>
    </xf>
    <xf numFmtId="0" fontId="8" fillId="0" borderId="0" xfId="18" applyFont="1">
      <alignment vertical="center"/>
    </xf>
    <xf numFmtId="0" fontId="7" fillId="0" borderId="0" xfId="18" applyFont="1" applyAlignment="1">
      <alignment horizontal="center" vertical="center"/>
    </xf>
    <xf numFmtId="0" fontId="9" fillId="0" borderId="0" xfId="18" applyFont="1">
      <alignment vertical="center"/>
    </xf>
    <xf numFmtId="184" fontId="7" fillId="0" borderId="0" xfId="32" applyNumberFormat="1" applyFont="1">
      <alignment vertical="center"/>
    </xf>
    <xf numFmtId="0" fontId="23" fillId="2" borderId="0" xfId="18" applyFont="1" applyFill="1">
      <alignment vertical="center"/>
    </xf>
    <xf numFmtId="0" fontId="32" fillId="0" borderId="0" xfId="18" applyFont="1">
      <alignment vertical="center"/>
    </xf>
    <xf numFmtId="0" fontId="32" fillId="0" borderId="0" xfId="32" applyFont="1">
      <alignment vertical="center"/>
    </xf>
    <xf numFmtId="0" fontId="32" fillId="2" borderId="0" xfId="18" applyFont="1" applyFill="1">
      <alignment vertical="center"/>
    </xf>
    <xf numFmtId="0" fontId="23" fillId="0" borderId="0" xfId="18" applyFont="1" applyAlignment="1">
      <alignment horizontal="center" vertical="center"/>
    </xf>
    <xf numFmtId="0" fontId="24" fillId="0" borderId="0" xfId="18" applyFont="1">
      <alignment vertical="center"/>
    </xf>
    <xf numFmtId="0" fontId="7" fillId="0" borderId="0" xfId="17" applyFont="1">
      <alignment vertical="center"/>
    </xf>
    <xf numFmtId="0" fontId="7" fillId="0" borderId="0" xfId="17" applyFont="1" applyAlignment="1">
      <alignment horizontal="center" vertical="center"/>
    </xf>
    <xf numFmtId="0" fontId="8" fillId="2" borderId="0" xfId="18" applyFont="1" applyFill="1">
      <alignment vertical="center"/>
    </xf>
    <xf numFmtId="0" fontId="8" fillId="0" borderId="0" xfId="32" applyFont="1">
      <alignment vertical="center"/>
    </xf>
    <xf numFmtId="0" fontId="8" fillId="2" borderId="0" xfId="32" applyFont="1" applyFill="1">
      <alignment vertical="center"/>
    </xf>
    <xf numFmtId="0" fontId="23" fillId="2" borderId="0" xfId="32" applyFont="1" applyFill="1">
      <alignment vertical="center"/>
    </xf>
    <xf numFmtId="176" fontId="22" fillId="4" borderId="32" xfId="18" applyNumberFormat="1" applyFont="1" applyFill="1" applyBorder="1" applyAlignment="1">
      <alignment horizontal="centerContinuous" vertical="center"/>
    </xf>
    <xf numFmtId="176" fontId="22" fillId="4" borderId="33" xfId="18" applyNumberFormat="1" applyFont="1" applyFill="1" applyBorder="1" applyAlignment="1">
      <alignment horizontal="centerContinuous" vertical="center"/>
    </xf>
    <xf numFmtId="176" fontId="22" fillId="4" borderId="31" xfId="18" applyNumberFormat="1" applyFont="1" applyFill="1" applyBorder="1" applyAlignment="1">
      <alignment horizontal="center" vertical="center"/>
    </xf>
    <xf numFmtId="176" fontId="22" fillId="4" borderId="31" xfId="18" applyNumberFormat="1" applyFont="1" applyFill="1" applyBorder="1" applyAlignment="1">
      <alignment horizontal="centerContinuous" vertical="center"/>
    </xf>
    <xf numFmtId="176" fontId="22" fillId="5" borderId="31" xfId="32" applyNumberFormat="1" applyFont="1" applyFill="1" applyBorder="1" applyAlignment="1">
      <alignment horizontal="centerContinuous" vertical="center"/>
    </xf>
    <xf numFmtId="0" fontId="7" fillId="0" borderId="11" xfId="18" applyFont="1" applyBorder="1">
      <alignment vertical="center"/>
    </xf>
    <xf numFmtId="0" fontId="7" fillId="0" borderId="11" xfId="18" applyFont="1" applyBorder="1" applyAlignment="1">
      <alignment horizontal="center" vertical="center"/>
    </xf>
    <xf numFmtId="0" fontId="7" fillId="0" borderId="11" xfId="17" applyFont="1" applyBorder="1">
      <alignment vertical="center"/>
    </xf>
    <xf numFmtId="179" fontId="8" fillId="2" borderId="0" xfId="18" applyNumberFormat="1" applyFont="1" applyFill="1">
      <alignment vertical="center"/>
    </xf>
    <xf numFmtId="0" fontId="19" fillId="0" borderId="0" xfId="32" applyFont="1">
      <alignment vertical="center"/>
    </xf>
    <xf numFmtId="179" fontId="7" fillId="2" borderId="0" xfId="18" applyNumberFormat="1" applyFont="1" applyFill="1">
      <alignment vertical="center"/>
    </xf>
    <xf numFmtId="179" fontId="33" fillId="2" borderId="0" xfId="18" applyNumberFormat="1" applyFont="1" applyFill="1">
      <alignment vertical="center"/>
    </xf>
    <xf numFmtId="0" fontId="20" fillId="0" borderId="0" xfId="32" applyFont="1">
      <alignment vertical="center"/>
    </xf>
    <xf numFmtId="0" fontId="24" fillId="0" borderId="0" xfId="32" applyFont="1">
      <alignment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8" fillId="2" borderId="0" xfId="3" applyFont="1" applyFill="1">
      <alignment vertical="center"/>
    </xf>
    <xf numFmtId="0" fontId="23" fillId="0" borderId="0" xfId="5" applyFont="1">
      <alignment vertical="center"/>
    </xf>
    <xf numFmtId="0" fontId="21" fillId="0" borderId="0" xfId="5" applyFont="1">
      <alignment vertical="center"/>
    </xf>
    <xf numFmtId="176" fontId="22" fillId="4" borderId="32" xfId="5" applyNumberFormat="1" applyFont="1" applyFill="1" applyBorder="1" applyAlignment="1">
      <alignment horizontal="center" vertical="center"/>
    </xf>
    <xf numFmtId="176" fontId="22" fillId="4" borderId="32" xfId="5" applyNumberFormat="1" applyFont="1" applyFill="1" applyBorder="1" applyAlignment="1">
      <alignment horizontal="centerContinuous" vertical="center"/>
    </xf>
    <xf numFmtId="176" fontId="22" fillId="4" borderId="31" xfId="5" applyNumberFormat="1" applyFont="1" applyFill="1" applyBorder="1" applyAlignment="1">
      <alignment horizontal="center" vertical="center"/>
    </xf>
    <xf numFmtId="176" fontId="22" fillId="4" borderId="31" xfId="5" applyNumberFormat="1" applyFont="1" applyFill="1" applyBorder="1" applyAlignment="1">
      <alignment horizontal="centerContinuous" vertical="center"/>
    </xf>
    <xf numFmtId="0" fontId="20" fillId="2" borderId="0" xfId="5" applyFont="1" applyFill="1">
      <alignment vertical="center"/>
    </xf>
    <xf numFmtId="0" fontId="22" fillId="5" borderId="31" xfId="32" applyFont="1" applyFill="1" applyBorder="1" applyAlignment="1">
      <alignment horizontal="centerContinuous" vertical="center"/>
    </xf>
    <xf numFmtId="0" fontId="20" fillId="0" borderId="0" xfId="3" applyFont="1">
      <alignment vertical="center"/>
    </xf>
    <xf numFmtId="176" fontId="22" fillId="4" borderId="8" xfId="5" applyNumberFormat="1" applyFont="1" applyFill="1" applyBorder="1" applyAlignment="1">
      <alignment horizontal="center" vertical="center"/>
    </xf>
    <xf numFmtId="0" fontId="22" fillId="5" borderId="7" xfId="32" applyFont="1" applyFill="1" applyBorder="1" applyAlignment="1">
      <alignment horizontal="center" vertical="center"/>
    </xf>
    <xf numFmtId="0" fontId="20" fillId="0" borderId="0" xfId="5" applyFont="1">
      <alignment vertical="center"/>
    </xf>
    <xf numFmtId="176" fontId="22" fillId="4" borderId="29" xfId="5" quotePrefix="1" applyNumberFormat="1" applyFont="1" applyFill="1" applyBorder="1" applyAlignment="1">
      <alignment horizontal="center" vertical="center" wrapText="1"/>
    </xf>
    <xf numFmtId="0" fontId="22" fillId="5" borderId="0" xfId="32" quotePrefix="1" applyFont="1" applyFill="1" applyAlignment="1">
      <alignment horizontal="center" vertical="center" wrapText="1"/>
    </xf>
    <xf numFmtId="0" fontId="27" fillId="3" borderId="3" xfId="5" applyFont="1" applyFill="1" applyBorder="1">
      <alignment vertical="center"/>
    </xf>
    <xf numFmtId="0" fontId="27" fillId="3" borderId="3" xfId="5" applyFont="1" applyFill="1" applyBorder="1" applyAlignment="1">
      <alignment horizontal="center" vertical="center"/>
    </xf>
    <xf numFmtId="0" fontId="27" fillId="3" borderId="3" xfId="4" applyFont="1" applyFill="1" applyBorder="1">
      <alignment vertical="center"/>
    </xf>
    <xf numFmtId="0" fontId="15" fillId="2" borderId="0" xfId="5" applyFont="1" applyFill="1">
      <alignment vertical="center"/>
    </xf>
    <xf numFmtId="0" fontId="19" fillId="0" borderId="0" xfId="5" applyFont="1">
      <alignment vertical="center"/>
    </xf>
    <xf numFmtId="0" fontId="7" fillId="0" borderId="11" xfId="5" applyFont="1" applyBorder="1">
      <alignment vertical="center"/>
    </xf>
    <xf numFmtId="0" fontId="7" fillId="0" borderId="11" xfId="5" applyFont="1" applyBorder="1" applyAlignment="1">
      <alignment horizontal="center" vertical="center"/>
    </xf>
    <xf numFmtId="0" fontId="7" fillId="0" borderId="11" xfId="4" applyFont="1" applyBorder="1">
      <alignment vertical="center"/>
    </xf>
    <xf numFmtId="179" fontId="7" fillId="0" borderId="0" xfId="5" applyNumberFormat="1" applyFont="1">
      <alignment vertical="center"/>
    </xf>
    <xf numFmtId="0" fontId="19" fillId="0" borderId="0" xfId="3" applyFont="1">
      <alignment vertical="center"/>
    </xf>
    <xf numFmtId="184" fontId="19" fillId="0" borderId="0" xfId="32" applyNumberFormat="1" applyFont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4" applyFont="1">
      <alignment vertical="center"/>
    </xf>
    <xf numFmtId="0" fontId="37" fillId="0" borderId="23" xfId="5" applyFont="1" applyBorder="1" applyAlignment="1">
      <alignment horizontal="left" vertical="center"/>
    </xf>
    <xf numFmtId="0" fontId="33" fillId="0" borderId="23" xfId="5" applyFont="1" applyBorder="1" applyAlignment="1">
      <alignment horizontal="center" vertical="center"/>
    </xf>
    <xf numFmtId="0" fontId="33" fillId="0" borderId="23" xfId="4" applyFont="1" applyBorder="1" applyAlignment="1">
      <alignment horizontal="left" vertical="center"/>
    </xf>
    <xf numFmtId="179" fontId="33" fillId="0" borderId="0" xfId="5" applyNumberFormat="1" applyFont="1">
      <alignment vertical="center"/>
    </xf>
    <xf numFmtId="184" fontId="20" fillId="0" borderId="0" xfId="32" applyNumberFormat="1" applyFont="1">
      <alignment vertical="center"/>
    </xf>
    <xf numFmtId="0" fontId="16" fillId="0" borderId="0" xfId="5" applyFont="1" applyAlignment="1">
      <alignment horizontal="left" vertical="center" indent="1"/>
    </xf>
    <xf numFmtId="0" fontId="16" fillId="0" borderId="0" xfId="5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179" fontId="7" fillId="2" borderId="0" xfId="5" applyNumberFormat="1" applyFont="1" applyFill="1">
      <alignment vertical="center"/>
    </xf>
    <xf numFmtId="0" fontId="21" fillId="3" borderId="3" xfId="5" applyFont="1" applyFill="1" applyBorder="1">
      <alignment vertical="center"/>
    </xf>
    <xf numFmtId="179" fontId="33" fillId="2" borderId="0" xfId="5" applyNumberFormat="1" applyFont="1" applyFill="1">
      <alignment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179" fontId="7" fillId="0" borderId="0" xfId="3" applyNumberFormat="1" applyFont="1">
      <alignment vertical="center"/>
    </xf>
    <xf numFmtId="183" fontId="7" fillId="0" borderId="0" xfId="3" applyNumberFormat="1" applyFont="1">
      <alignment vertical="center"/>
    </xf>
    <xf numFmtId="179" fontId="7" fillId="2" borderId="0" xfId="3" applyNumberFormat="1" applyFont="1" applyFill="1">
      <alignment vertical="center"/>
    </xf>
    <xf numFmtId="0" fontId="23" fillId="0" borderId="0" xfId="3" applyFont="1">
      <alignment vertical="center"/>
    </xf>
    <xf numFmtId="184" fontId="23" fillId="0" borderId="0" xfId="32" applyNumberFormat="1" applyFont="1">
      <alignment vertical="center"/>
    </xf>
    <xf numFmtId="184" fontId="8" fillId="0" borderId="0" xfId="32" applyNumberFormat="1" applyFont="1">
      <alignment vertical="center"/>
    </xf>
    <xf numFmtId="0" fontId="7" fillId="0" borderId="0" xfId="4" applyFont="1" applyAlignment="1">
      <alignment horizontal="center" vertical="center"/>
    </xf>
    <xf numFmtId="0" fontId="24" fillId="0" borderId="0" xfId="3" applyFont="1">
      <alignment vertical="center"/>
    </xf>
    <xf numFmtId="0" fontId="23" fillId="2" borderId="0" xfId="3" applyFont="1" applyFill="1">
      <alignment vertical="center"/>
    </xf>
    <xf numFmtId="0" fontId="23" fillId="0" borderId="0" xfId="3" applyFont="1" applyAlignment="1">
      <alignment horizontal="center"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0" fontId="28" fillId="0" borderId="0" xfId="29" applyFont="1">
      <alignment vertical="center"/>
    </xf>
    <xf numFmtId="0" fontId="12" fillId="0" borderId="0" xfId="17" applyFont="1">
      <alignment vertical="center"/>
    </xf>
    <xf numFmtId="0" fontId="15" fillId="0" borderId="0" xfId="18" applyFont="1">
      <alignment vertical="center"/>
    </xf>
    <xf numFmtId="0" fontId="23" fillId="0" borderId="0" xfId="16" applyFont="1">
      <alignment vertical="center"/>
    </xf>
    <xf numFmtId="0" fontId="23" fillId="0" borderId="0" xfId="29" applyFont="1">
      <alignment vertical="center"/>
    </xf>
    <xf numFmtId="176" fontId="10" fillId="2" borderId="0" xfId="18" applyNumberFormat="1" applyFont="1" applyFill="1">
      <alignment vertical="center"/>
    </xf>
    <xf numFmtId="176" fontId="22" fillId="4" borderId="14" xfId="18" applyNumberFormat="1" applyFont="1" applyFill="1" applyBorder="1" applyAlignment="1">
      <alignment horizontal="center" vertical="center"/>
    </xf>
    <xf numFmtId="176" fontId="22" fillId="0" borderId="0" xfId="18" applyNumberFormat="1" applyFont="1" applyAlignment="1">
      <alignment horizontal="center" vertical="center"/>
    </xf>
    <xf numFmtId="0" fontId="17" fillId="0" borderId="0" xfId="18" applyFont="1">
      <alignment vertical="center"/>
    </xf>
    <xf numFmtId="0" fontId="17" fillId="2" borderId="0" xfId="18" applyFont="1" applyFill="1">
      <alignment vertical="center"/>
    </xf>
    <xf numFmtId="0" fontId="12" fillId="0" borderId="0" xfId="18" applyFont="1">
      <alignment vertical="center"/>
    </xf>
    <xf numFmtId="0" fontId="31" fillId="0" borderId="0" xfId="18" applyFont="1">
      <alignment vertical="center"/>
    </xf>
    <xf numFmtId="176" fontId="22" fillId="4" borderId="21" xfId="18" quotePrefix="1" applyNumberFormat="1" applyFont="1" applyFill="1" applyBorder="1" applyAlignment="1">
      <alignment horizontal="center" vertical="center" wrapText="1"/>
    </xf>
    <xf numFmtId="176" fontId="22" fillId="0" borderId="0" xfId="18" quotePrefix="1" applyNumberFormat="1" applyFont="1" applyAlignment="1">
      <alignment horizontal="center" vertical="center" wrapText="1"/>
    </xf>
    <xf numFmtId="0" fontId="8" fillId="0" borderId="11" xfId="18" applyFont="1" applyBorder="1" applyAlignment="1">
      <alignment horizontal="left" vertical="center"/>
    </xf>
    <xf numFmtId="0" fontId="8" fillId="0" borderId="0" xfId="17" applyFont="1" applyAlignment="1">
      <alignment horizontal="left" vertical="center"/>
    </xf>
    <xf numFmtId="177" fontId="23" fillId="0" borderId="0" xfId="16" applyNumberFormat="1" applyFont="1">
      <alignment vertical="center"/>
    </xf>
    <xf numFmtId="0" fontId="8" fillId="0" borderId="0" xfId="18" applyFont="1" applyAlignment="1">
      <alignment horizontal="left" vertical="center"/>
    </xf>
    <xf numFmtId="0" fontId="33" fillId="0" borderId="23" xfId="18" applyFont="1" applyBorder="1" applyAlignment="1">
      <alignment horizontal="left" vertical="center"/>
    </xf>
    <xf numFmtId="0" fontId="32" fillId="0" borderId="0" xfId="16" applyFont="1">
      <alignment vertical="center"/>
    </xf>
    <xf numFmtId="0" fontId="32" fillId="0" borderId="0" xfId="29" applyFont="1">
      <alignment vertical="center"/>
    </xf>
    <xf numFmtId="0" fontId="8" fillId="0" borderId="0" xfId="17" applyFont="1">
      <alignment vertical="center"/>
    </xf>
    <xf numFmtId="0" fontId="24" fillId="0" borderId="0" xfId="16" applyFont="1">
      <alignment vertical="center"/>
    </xf>
    <xf numFmtId="179" fontId="23" fillId="0" borderId="0" xfId="16" applyNumberFormat="1" applyFont="1">
      <alignment vertical="center"/>
    </xf>
    <xf numFmtId="0" fontId="8" fillId="0" borderId="0" xfId="16" applyFont="1">
      <alignment vertical="center"/>
    </xf>
    <xf numFmtId="0" fontId="9" fillId="0" borderId="0" xfId="16" applyFont="1">
      <alignment vertical="center"/>
    </xf>
    <xf numFmtId="176" fontId="8" fillId="0" borderId="0" xfId="16" applyNumberFormat="1" applyFont="1">
      <alignment vertical="center"/>
    </xf>
    <xf numFmtId="0" fontId="19" fillId="0" borderId="0" xfId="32" applyFont="1" applyAlignment="1">
      <alignment horizontal="right" vertical="center"/>
    </xf>
    <xf numFmtId="176" fontId="10" fillId="0" borderId="0" xfId="18" applyNumberFormat="1" applyFont="1">
      <alignment vertical="center"/>
    </xf>
    <xf numFmtId="176" fontId="22" fillId="6" borderId="9" xfId="18" applyNumberFormat="1" applyFont="1" applyFill="1" applyBorder="1" applyAlignment="1">
      <alignment horizontal="center" vertical="center"/>
    </xf>
    <xf numFmtId="176" fontId="22" fillId="6" borderId="9" xfId="18" applyNumberFormat="1" applyFont="1" applyFill="1" applyBorder="1" applyAlignment="1">
      <alignment horizontal="centerContinuous" vertical="center"/>
    </xf>
    <xf numFmtId="176" fontId="22" fillId="0" borderId="7" xfId="18" applyNumberFormat="1" applyFont="1" applyBorder="1" applyAlignment="1">
      <alignment horizontal="centerContinuous" vertical="center"/>
    </xf>
    <xf numFmtId="176" fontId="22" fillId="6" borderId="17" xfId="18" applyNumberFormat="1" applyFont="1" applyFill="1" applyBorder="1" applyAlignment="1">
      <alignment horizontal="center" vertical="center"/>
    </xf>
    <xf numFmtId="176" fontId="22" fillId="6" borderId="18" xfId="18" applyNumberFormat="1" applyFont="1" applyFill="1" applyBorder="1" applyAlignment="1">
      <alignment horizontal="center" vertical="center"/>
    </xf>
    <xf numFmtId="176" fontId="22" fillId="6" borderId="19" xfId="18" quotePrefix="1" applyNumberFormat="1" applyFont="1" applyFill="1" applyBorder="1" applyAlignment="1">
      <alignment horizontal="center" vertical="center" wrapText="1"/>
    </xf>
    <xf numFmtId="176" fontId="22" fillId="6" borderId="20" xfId="18" quotePrefix="1" applyNumberFormat="1" applyFont="1" applyFill="1" applyBorder="1" applyAlignment="1">
      <alignment horizontal="center" vertical="center" wrapText="1"/>
    </xf>
    <xf numFmtId="0" fontId="7" fillId="0" borderId="0" xfId="16" applyFont="1">
      <alignment vertical="center"/>
    </xf>
    <xf numFmtId="0" fontId="7" fillId="0" borderId="11" xfId="18" applyFont="1" applyBorder="1" applyAlignment="1">
      <alignment horizontal="left" vertical="center"/>
    </xf>
    <xf numFmtId="0" fontId="7" fillId="0" borderId="0" xfId="17" applyFont="1" applyAlignment="1">
      <alignment horizontal="left" vertical="center"/>
    </xf>
    <xf numFmtId="182" fontId="7" fillId="0" borderId="0" xfId="16" applyNumberFormat="1" applyFont="1">
      <alignment vertical="center"/>
    </xf>
    <xf numFmtId="0" fontId="7" fillId="0" borderId="11" xfId="29" applyFont="1" applyBorder="1">
      <alignment vertical="center"/>
    </xf>
    <xf numFmtId="0" fontId="7" fillId="0" borderId="13" xfId="29" applyFont="1" applyBorder="1">
      <alignment vertical="center"/>
    </xf>
    <xf numFmtId="0" fontId="7" fillId="0" borderId="0" xfId="29" applyFont="1">
      <alignment vertical="center"/>
    </xf>
    <xf numFmtId="182" fontId="7" fillId="0" borderId="11" xfId="29" applyNumberFormat="1" applyFont="1" applyBorder="1">
      <alignment vertical="center"/>
    </xf>
    <xf numFmtId="0" fontId="7" fillId="0" borderId="0" xfId="18" applyFont="1" applyAlignment="1">
      <alignment horizontal="left" vertical="center"/>
    </xf>
    <xf numFmtId="0" fontId="7" fillId="0" borderId="4" xfId="29" applyFont="1" applyBorder="1">
      <alignment vertical="center"/>
    </xf>
    <xf numFmtId="0" fontId="27" fillId="0" borderId="0" xfId="16" applyFont="1">
      <alignment vertical="center"/>
    </xf>
    <xf numFmtId="182" fontId="33" fillId="0" borderId="0" xfId="2" applyNumberFormat="1" applyFont="1" applyFill="1" applyBorder="1" applyAlignment="1" applyProtection="1">
      <alignment horizontal="right" vertical="center"/>
    </xf>
    <xf numFmtId="0" fontId="35" fillId="0" borderId="0" xfId="16" applyFont="1">
      <alignment vertical="center"/>
    </xf>
    <xf numFmtId="0" fontId="38" fillId="0" borderId="0" xfId="29" applyFont="1">
      <alignment vertical="center"/>
    </xf>
    <xf numFmtId="182" fontId="23" fillId="0" borderId="0" xfId="16" applyNumberFormat="1" applyFont="1">
      <alignment vertical="center"/>
    </xf>
    <xf numFmtId="182" fontId="23" fillId="0" borderId="0" xfId="29" applyNumberFormat="1" applyFont="1">
      <alignment vertical="center"/>
    </xf>
    <xf numFmtId="182" fontId="26" fillId="0" borderId="0" xfId="16" applyNumberFormat="1" applyFont="1">
      <alignment vertical="center"/>
    </xf>
    <xf numFmtId="0" fontId="26" fillId="3" borderId="3" xfId="29" applyFont="1" applyFill="1" applyBorder="1">
      <alignment vertical="center"/>
    </xf>
    <xf numFmtId="182" fontId="26" fillId="3" borderId="3" xfId="29" applyNumberFormat="1" applyFont="1" applyFill="1" applyBorder="1">
      <alignment vertical="center"/>
    </xf>
    <xf numFmtId="182" fontId="8" fillId="0" borderId="0" xfId="2" applyNumberFormat="1" applyFont="1" applyFill="1" applyBorder="1" applyAlignment="1" applyProtection="1">
      <alignment horizontal="right" vertical="center"/>
    </xf>
    <xf numFmtId="0" fontId="33" fillId="0" borderId="0" xfId="2" applyNumberFormat="1" applyFont="1" applyFill="1" applyBorder="1" applyAlignment="1" applyProtection="1">
      <alignment horizontal="right" vertical="center"/>
    </xf>
    <xf numFmtId="0" fontId="34" fillId="0" borderId="0" xfId="18" applyFont="1" applyAlignment="1">
      <alignment horizontal="center" vertical="center"/>
    </xf>
    <xf numFmtId="20" fontId="14" fillId="0" borderId="0" xfId="18" applyNumberFormat="1" applyFont="1" applyAlignment="1">
      <alignment horizontal="left" vertical="center"/>
    </xf>
    <xf numFmtId="20" fontId="14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176" fontId="22" fillId="6" borderId="31" xfId="18" applyNumberFormat="1" applyFont="1" applyFill="1" applyBorder="1" applyAlignment="1">
      <alignment horizontal="center" vertical="center"/>
    </xf>
    <xf numFmtId="176" fontId="22" fillId="6" borderId="31" xfId="18" applyNumberFormat="1" applyFont="1" applyFill="1" applyBorder="1" applyAlignment="1">
      <alignment horizontal="centerContinuous" vertical="center"/>
    </xf>
    <xf numFmtId="0" fontId="18" fillId="0" borderId="0" xfId="18" applyFont="1">
      <alignment vertical="center"/>
    </xf>
    <xf numFmtId="176" fontId="22" fillId="6" borderId="8" xfId="18" applyNumberFormat="1" applyFont="1" applyFill="1" applyBorder="1" applyAlignment="1">
      <alignment horizontal="center" vertical="center"/>
    </xf>
    <xf numFmtId="176" fontId="22" fillId="4" borderId="17" xfId="5" applyNumberFormat="1" applyFont="1" applyFill="1" applyBorder="1" applyAlignment="1">
      <alignment horizontal="center" vertical="center"/>
    </xf>
    <xf numFmtId="176" fontId="22" fillId="6" borderId="29" xfId="18" quotePrefix="1" applyNumberFormat="1" applyFont="1" applyFill="1" applyBorder="1" applyAlignment="1">
      <alignment horizontal="center" vertical="center" wrapText="1"/>
    </xf>
    <xf numFmtId="176" fontId="22" fillId="4" borderId="19" xfId="5" quotePrefix="1" applyNumberFormat="1" applyFont="1" applyFill="1" applyBorder="1" applyAlignment="1">
      <alignment horizontal="center" vertical="center" wrapText="1"/>
    </xf>
    <xf numFmtId="179" fontId="23" fillId="0" borderId="0" xfId="18" applyNumberFormat="1" applyFont="1">
      <alignment vertical="center"/>
    </xf>
    <xf numFmtId="179" fontId="38" fillId="0" borderId="0" xfId="18" applyNumberFormat="1" applyFont="1">
      <alignment vertical="center"/>
    </xf>
    <xf numFmtId="0" fontId="38" fillId="0" borderId="0" xfId="32" applyFont="1">
      <alignment vertical="center"/>
    </xf>
    <xf numFmtId="0" fontId="26" fillId="0" borderId="0" xfId="18" applyFont="1">
      <alignment vertical="center"/>
    </xf>
    <xf numFmtId="0" fontId="16" fillId="0" borderId="0" xfId="18" applyFont="1" applyAlignment="1">
      <alignment horizontal="left" vertical="center"/>
    </xf>
    <xf numFmtId="0" fontId="33" fillId="0" borderId="0" xfId="17" applyFont="1">
      <alignment vertical="center"/>
    </xf>
    <xf numFmtId="0" fontId="7" fillId="0" borderId="0" xfId="33" applyFont="1">
      <alignment vertical="center"/>
    </xf>
    <xf numFmtId="0" fontId="9" fillId="0" borderId="0" xfId="17" applyFont="1">
      <alignment vertical="center"/>
    </xf>
    <xf numFmtId="0" fontId="23" fillId="0" borderId="0" xfId="16" applyFont="1" applyProtection="1">
      <alignment vertical="center"/>
      <protection locked="0"/>
    </xf>
    <xf numFmtId="0" fontId="28" fillId="0" borderId="0" xfId="16" applyFont="1" applyAlignment="1" applyProtection="1">
      <alignment horizontal="right" vertical="center"/>
      <protection locked="0"/>
    </xf>
    <xf numFmtId="0" fontId="39" fillId="0" borderId="0" xfId="18" applyFont="1">
      <alignment vertical="center"/>
    </xf>
    <xf numFmtId="178" fontId="15" fillId="3" borderId="0" xfId="19" applyNumberFormat="1" applyFont="1" applyFill="1" applyBorder="1" applyAlignment="1" applyProtection="1">
      <alignment horizontal="right" vertical="center"/>
    </xf>
    <xf numFmtId="179" fontId="33" fillId="0" borderId="23" xfId="13" applyNumberFormat="1" applyFont="1" applyFill="1" applyBorder="1" applyAlignment="1" applyProtection="1">
      <alignment horizontal="right" vertical="center"/>
    </xf>
    <xf numFmtId="178" fontId="33" fillId="3" borderId="0" xfId="19" applyNumberFormat="1" applyFont="1" applyFill="1" applyBorder="1" applyAlignment="1" applyProtection="1">
      <alignment horizontal="right" vertical="center"/>
    </xf>
    <xf numFmtId="178" fontId="7" fillId="0" borderId="13" xfId="19" applyNumberFormat="1" applyFont="1" applyFill="1" applyBorder="1" applyAlignment="1" applyProtection="1">
      <alignment horizontal="right" vertical="center"/>
    </xf>
    <xf numFmtId="183" fontId="7" fillId="0" borderId="4" xfId="19" applyNumberFormat="1" applyFont="1" applyFill="1" applyBorder="1" applyAlignment="1" applyProtection="1">
      <alignment horizontal="right" vertical="center"/>
    </xf>
    <xf numFmtId="0" fontId="39" fillId="2" borderId="0" xfId="18" applyFont="1" applyFill="1">
      <alignment vertical="center"/>
    </xf>
    <xf numFmtId="179" fontId="7" fillId="0" borderId="13" xfId="19" applyNumberFormat="1" applyFont="1" applyFill="1" applyBorder="1" applyAlignment="1" applyProtection="1">
      <alignment horizontal="right" vertical="center"/>
    </xf>
    <xf numFmtId="176" fontId="22" fillId="4" borderId="34" xfId="18" applyNumberFormat="1" applyFont="1" applyFill="1" applyBorder="1" applyAlignment="1">
      <alignment horizontal="center" vertical="center"/>
    </xf>
    <xf numFmtId="176" fontId="22" fillId="4" borderId="16" xfId="18" applyNumberFormat="1" applyFont="1" applyFill="1" applyBorder="1" applyAlignment="1">
      <alignment horizontal="center" vertical="center"/>
    </xf>
    <xf numFmtId="176" fontId="22" fillId="4" borderId="22" xfId="18" quotePrefix="1" applyNumberFormat="1" applyFont="1" applyFill="1" applyBorder="1" applyAlignment="1">
      <alignment horizontal="center" vertical="center" wrapText="1"/>
    </xf>
    <xf numFmtId="179" fontId="8" fillId="0" borderId="11" xfId="2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79" fontId="33" fillId="0" borderId="23" xfId="2" applyNumberFormat="1" applyFont="1" applyFill="1" applyBorder="1" applyAlignment="1" applyProtection="1">
      <alignment horizontal="right" vertical="center"/>
    </xf>
    <xf numFmtId="179" fontId="33" fillId="3" borderId="0" xfId="19" applyNumberFormat="1" applyFont="1" applyFill="1" applyBorder="1" applyAlignment="1" applyProtection="1">
      <alignment horizontal="right" vertical="center"/>
    </xf>
    <xf numFmtId="179" fontId="7" fillId="0" borderId="11" xfId="2" applyNumberFormat="1" applyFont="1" applyFill="1" applyBorder="1" applyAlignment="1" applyProtection="1">
      <alignment horizontal="right" vertical="center"/>
    </xf>
    <xf numFmtId="176" fontId="22" fillId="4" borderId="0" xfId="5" applyNumberFormat="1" applyFont="1" applyFill="1" applyAlignment="1">
      <alignment horizontal="center" vertical="center"/>
    </xf>
    <xf numFmtId="176" fontId="22" fillId="4" borderId="16" xfId="5" applyNumberFormat="1" applyFont="1" applyFill="1" applyBorder="1" applyAlignment="1">
      <alignment horizontal="center" vertical="center"/>
    </xf>
    <xf numFmtId="176" fontId="22" fillId="4" borderId="22" xfId="5" quotePrefix="1" applyNumberFormat="1" applyFont="1" applyFill="1" applyBorder="1" applyAlignment="1">
      <alignment horizontal="center" vertical="center" wrapText="1"/>
    </xf>
    <xf numFmtId="184" fontId="7" fillId="0" borderId="13" xfId="8" applyNumberFormat="1" applyFont="1" applyFill="1" applyBorder="1" applyAlignment="1" applyProtection="1">
      <alignment horizontal="right" vertical="center"/>
    </xf>
    <xf numFmtId="184" fontId="7" fillId="0" borderId="11" xfId="8" applyNumberFormat="1" applyFont="1" applyFill="1" applyBorder="1" applyAlignment="1" applyProtection="1">
      <alignment horizontal="right" vertical="center"/>
    </xf>
    <xf numFmtId="184" fontId="7" fillId="0" borderId="4" xfId="8" applyNumberFormat="1" applyFont="1" applyFill="1" applyBorder="1" applyAlignment="1" applyProtection="1">
      <alignment horizontal="right" vertical="center"/>
    </xf>
    <xf numFmtId="184" fontId="7" fillId="0" borderId="0" xfId="8" applyNumberFormat="1" applyFont="1" applyFill="1" applyBorder="1" applyAlignment="1" applyProtection="1">
      <alignment horizontal="right" vertical="center"/>
    </xf>
    <xf numFmtId="184" fontId="33" fillId="0" borderId="26" xfId="8" applyNumberFormat="1" applyFont="1" applyFill="1" applyBorder="1" applyAlignment="1" applyProtection="1">
      <alignment horizontal="right" vertical="center"/>
    </xf>
    <xf numFmtId="184" fontId="33" fillId="0" borderId="23" xfId="8" applyNumberFormat="1" applyFont="1" applyFill="1" applyBorder="1" applyAlignment="1" applyProtection="1">
      <alignment horizontal="right" vertical="center"/>
    </xf>
    <xf numFmtId="184" fontId="33" fillId="3" borderId="3" xfId="8" applyNumberFormat="1" applyFont="1" applyFill="1" applyBorder="1" applyAlignment="1" applyProtection="1">
      <alignment horizontal="right" vertical="center"/>
    </xf>
    <xf numFmtId="184" fontId="33" fillId="3" borderId="0" xfId="8" applyNumberFormat="1" applyFont="1" applyFill="1" applyBorder="1" applyAlignment="1" applyProtection="1">
      <alignment horizontal="right" vertical="center"/>
    </xf>
    <xf numFmtId="184" fontId="7" fillId="0" borderId="0" xfId="3" applyNumberFormat="1" applyFont="1">
      <alignment vertical="center"/>
    </xf>
    <xf numFmtId="176" fontId="22" fillId="4" borderId="35" xfId="18" applyNumberFormat="1" applyFont="1" applyFill="1" applyBorder="1" applyAlignment="1">
      <alignment horizontal="center" vertical="center"/>
    </xf>
    <xf numFmtId="176" fontId="22" fillId="4" borderId="36" xfId="18" applyNumberFormat="1" applyFont="1" applyFill="1" applyBorder="1" applyAlignment="1">
      <alignment horizontal="center" vertical="center" wrapText="1"/>
    </xf>
    <xf numFmtId="178" fontId="8" fillId="3" borderId="37" xfId="19" applyNumberFormat="1" applyFont="1" applyFill="1" applyBorder="1" applyAlignment="1" applyProtection="1">
      <alignment horizontal="right" vertical="center"/>
    </xf>
    <xf numFmtId="182" fontId="7" fillId="0" borderId="13" xfId="16" applyNumberFormat="1" applyFont="1" applyBorder="1">
      <alignment vertical="center"/>
    </xf>
    <xf numFmtId="184" fontId="7" fillId="0" borderId="38" xfId="16" applyNumberFormat="1" applyFont="1" applyBorder="1">
      <alignment vertical="center"/>
    </xf>
    <xf numFmtId="182" fontId="7" fillId="0" borderId="4" xfId="16" applyNumberFormat="1" applyFont="1" applyBorder="1">
      <alignment vertical="center"/>
    </xf>
    <xf numFmtId="184" fontId="7" fillId="0" borderId="36" xfId="16" applyNumberFormat="1" applyFont="1" applyBorder="1">
      <alignment vertical="center"/>
    </xf>
    <xf numFmtId="182" fontId="33" fillId="0" borderId="26" xfId="2" applyNumberFormat="1" applyFont="1" applyFill="1" applyBorder="1" applyAlignment="1" applyProtection="1">
      <alignment horizontal="right" vertical="center"/>
    </xf>
    <xf numFmtId="184" fontId="33" fillId="0" borderId="39" xfId="2" applyNumberFormat="1" applyFont="1" applyBorder="1" applyAlignment="1" applyProtection="1">
      <alignment horizontal="right" vertical="center"/>
    </xf>
    <xf numFmtId="184" fontId="23" fillId="0" borderId="36" xfId="16" applyNumberFormat="1" applyFont="1" applyBorder="1">
      <alignment vertical="center"/>
    </xf>
    <xf numFmtId="182" fontId="26" fillId="3" borderId="3" xfId="16" applyNumberFormat="1" applyFont="1" applyFill="1" applyBorder="1">
      <alignment vertical="center"/>
    </xf>
    <xf numFmtId="184" fontId="26" fillId="3" borderId="37" xfId="16" applyNumberFormat="1" applyFont="1" applyFill="1" applyBorder="1">
      <alignment vertical="center"/>
    </xf>
    <xf numFmtId="184" fontId="8" fillId="3" borderId="37" xfId="2" applyNumberFormat="1" applyFont="1" applyFill="1" applyBorder="1" applyAlignment="1" applyProtection="1">
      <alignment horizontal="right" vertical="center"/>
    </xf>
    <xf numFmtId="0" fontId="7" fillId="0" borderId="13" xfId="16" applyFont="1" applyBorder="1">
      <alignment vertical="center"/>
    </xf>
    <xf numFmtId="0" fontId="7" fillId="0" borderId="4" xfId="16" applyFont="1" applyBorder="1">
      <alignment vertical="center"/>
    </xf>
    <xf numFmtId="177" fontId="8" fillId="3" borderId="3" xfId="2" applyNumberFormat="1" applyFont="1" applyFill="1" applyBorder="1" applyAlignment="1" applyProtection="1">
      <alignment horizontal="right" vertical="center"/>
    </xf>
    <xf numFmtId="179" fontId="8" fillId="0" borderId="11" xfId="18" applyNumberFormat="1" applyFont="1" applyBorder="1">
      <alignment vertical="center"/>
    </xf>
    <xf numFmtId="179" fontId="8" fillId="0" borderId="0" xfId="2" applyNumberFormat="1" applyFont="1" applyFill="1" applyBorder="1" applyAlignment="1" applyProtection="1">
      <alignment horizontal="right" vertical="center"/>
    </xf>
    <xf numFmtId="179" fontId="8" fillId="3" borderId="3" xfId="18" applyNumberFormat="1" applyFont="1" applyFill="1" applyBorder="1">
      <alignment vertical="center"/>
    </xf>
    <xf numFmtId="179" fontId="8" fillId="3" borderId="3" xfId="2" applyNumberFormat="1" applyFont="1" applyFill="1" applyBorder="1" applyAlignment="1" applyProtection="1">
      <alignment horizontal="right" vertical="center"/>
    </xf>
    <xf numFmtId="37" fontId="22" fillId="4" borderId="40" xfId="30" applyNumberFormat="1" applyFont="1" applyFill="1" applyBorder="1" applyAlignment="1">
      <alignment horizontal="centerContinuous" vertical="center"/>
    </xf>
    <xf numFmtId="37" fontId="22" fillId="4" borderId="41" xfId="25" applyNumberFormat="1" applyFont="1" applyFill="1" applyBorder="1" applyAlignment="1">
      <alignment horizontal="center" vertical="center"/>
    </xf>
    <xf numFmtId="37" fontId="22" fillId="4" borderId="21" xfId="25" quotePrefix="1" applyNumberFormat="1" applyFont="1" applyFill="1" applyBorder="1" applyAlignment="1">
      <alignment horizontal="center" vertical="center" wrapText="1"/>
    </xf>
    <xf numFmtId="179" fontId="8" fillId="0" borderId="11" xfId="19" applyNumberFormat="1" applyFont="1" applyFill="1" applyBorder="1" applyAlignment="1" applyProtection="1">
      <alignment horizontal="right" vertical="center"/>
    </xf>
    <xf numFmtId="179" fontId="7" fillId="0" borderId="0" xfId="13" applyNumberFormat="1" applyFont="1" applyFill="1" applyBorder="1" applyAlignment="1" applyProtection="1">
      <alignment horizontal="right" vertical="center"/>
    </xf>
    <xf numFmtId="179" fontId="33" fillId="0" borderId="5" xfId="13" applyNumberFormat="1" applyFont="1" applyFill="1" applyBorder="1" applyAlignment="1" applyProtection="1">
      <alignment horizontal="right" vertical="center"/>
    </xf>
    <xf numFmtId="178" fontId="7" fillId="0" borderId="11" xfId="19" applyNumberFormat="1" applyFont="1" applyFill="1" applyBorder="1" applyAlignment="1" applyProtection="1">
      <alignment horizontal="right" vertical="center"/>
    </xf>
    <xf numFmtId="179" fontId="33" fillId="0" borderId="5" xfId="19" applyNumberFormat="1" applyFont="1" applyFill="1" applyBorder="1" applyAlignment="1" applyProtection="1">
      <alignment horizontal="right" vertical="center"/>
    </xf>
    <xf numFmtId="183" fontId="7" fillId="0" borderId="0" xfId="19" applyNumberFormat="1" applyFont="1" applyFill="1" applyBorder="1" applyAlignment="1" applyProtection="1">
      <alignment horizontal="right" vertical="center"/>
    </xf>
    <xf numFmtId="179" fontId="7" fillId="0" borderId="11" xfId="19" applyNumberFormat="1" applyFont="1" applyFill="1" applyBorder="1" applyAlignment="1" applyProtection="1">
      <alignment horizontal="right" vertical="center"/>
    </xf>
    <xf numFmtId="184" fontId="33" fillId="0" borderId="23" xfId="19" applyNumberFormat="1" applyFont="1" applyFill="1" applyBorder="1" applyAlignment="1" applyProtection="1">
      <alignment horizontal="right" vertical="center"/>
    </xf>
    <xf numFmtId="0" fontId="28" fillId="0" borderId="0" xfId="3" applyFont="1" applyAlignment="1">
      <alignment horizontal="right" vertical="center"/>
    </xf>
    <xf numFmtId="0" fontId="23" fillId="0" borderId="0" xfId="18" applyFont="1" applyAlignment="1">
      <alignment horizontal="right" vertical="center"/>
    </xf>
    <xf numFmtId="176" fontId="22" fillId="0" borderId="0" xfId="18" applyNumberFormat="1" applyFont="1" applyAlignment="1">
      <alignment horizontal="centerContinuous" vertical="center"/>
    </xf>
    <xf numFmtId="0" fontId="23" fillId="0" borderId="0" xfId="16" applyFont="1" applyAlignment="1" applyProtection="1">
      <alignment horizontal="right" vertical="center"/>
      <protection locked="0"/>
    </xf>
    <xf numFmtId="182" fontId="7" fillId="0" borderId="11" xfId="16" applyNumberFormat="1" applyFont="1" applyBorder="1">
      <alignment vertical="center"/>
    </xf>
    <xf numFmtId="0" fontId="7" fillId="0" borderId="11" xfId="16" applyFont="1" applyBorder="1">
      <alignment vertical="center"/>
    </xf>
    <xf numFmtId="37" fontId="8" fillId="0" borderId="0" xfId="19" applyNumberFormat="1" applyFont="1" applyFill="1" applyBorder="1" applyAlignment="1" applyProtection="1">
      <alignment horizontal="right" vertical="center"/>
    </xf>
    <xf numFmtId="176" fontId="22" fillId="4" borderId="40" xfId="18" applyNumberFormat="1" applyFont="1" applyFill="1" applyBorder="1" applyAlignment="1">
      <alignment horizontal="center" vertical="center"/>
    </xf>
    <xf numFmtId="176" fontId="22" fillId="4" borderId="0" xfId="18" applyNumberFormat="1" applyFont="1" applyFill="1" applyAlignment="1">
      <alignment horizontal="center" vertical="center"/>
    </xf>
    <xf numFmtId="176" fontId="22" fillId="4" borderId="22" xfId="18" applyNumberFormat="1" applyFont="1" applyFill="1" applyBorder="1" applyAlignment="1">
      <alignment horizontal="center" vertical="center" wrapText="1"/>
    </xf>
    <xf numFmtId="179" fontId="8" fillId="0" borderId="11" xfId="19" applyNumberFormat="1" applyFont="1" applyBorder="1" applyAlignment="1" applyProtection="1">
      <alignment horizontal="right" vertical="center"/>
    </xf>
    <xf numFmtId="180" fontId="7" fillId="0" borderId="0" xfId="13" applyNumberFormat="1" applyFont="1" applyAlignment="1" applyProtection="1">
      <alignment vertical="center"/>
    </xf>
    <xf numFmtId="184" fontId="7" fillId="0" borderId="0" xfId="13" applyNumberFormat="1" applyFont="1" applyAlignment="1" applyProtection="1">
      <alignment horizontal="right" vertical="center"/>
    </xf>
    <xf numFmtId="180" fontId="33" fillId="0" borderId="0" xfId="13" applyNumberFormat="1" applyFont="1" applyAlignment="1" applyProtection="1">
      <alignment vertical="center"/>
    </xf>
    <xf numFmtId="184" fontId="33" fillId="0" borderId="5" xfId="13" applyNumberFormat="1" applyFont="1" applyBorder="1" applyAlignment="1" applyProtection="1">
      <alignment horizontal="right" vertical="center"/>
    </xf>
    <xf numFmtId="184" fontId="33" fillId="0" borderId="23" xfId="13" applyNumberFormat="1" applyFont="1" applyBorder="1" applyAlignment="1" applyProtection="1">
      <alignment horizontal="right" vertical="center"/>
    </xf>
    <xf numFmtId="184" fontId="7" fillId="0" borderId="0" xfId="19" applyNumberFormat="1" applyFont="1" applyAlignment="1" applyProtection="1">
      <alignment horizontal="right" vertical="center"/>
    </xf>
    <xf numFmtId="184" fontId="33" fillId="3" borderId="3" xfId="19" applyNumberFormat="1" applyFont="1" applyFill="1" applyBorder="1" applyAlignment="1" applyProtection="1">
      <alignment horizontal="right" vertical="center"/>
    </xf>
    <xf numFmtId="184" fontId="7" fillId="0" borderId="11" xfId="19" applyNumberFormat="1" applyFont="1" applyBorder="1" applyAlignment="1" applyProtection="1">
      <alignment horizontal="right" vertical="center"/>
    </xf>
    <xf numFmtId="184" fontId="33" fillId="0" borderId="5" xfId="19" applyNumberFormat="1" applyFont="1" applyBorder="1" applyAlignment="1" applyProtection="1">
      <alignment horizontal="right" vertical="center"/>
    </xf>
    <xf numFmtId="184" fontId="33" fillId="0" borderId="23" xfId="19" applyNumberFormat="1" applyFont="1" applyBorder="1" applyAlignment="1" applyProtection="1">
      <alignment horizontal="right" vertical="center"/>
    </xf>
    <xf numFmtId="185" fontId="7" fillId="0" borderId="0" xfId="18" applyNumberFormat="1" applyFont="1">
      <alignment vertical="center"/>
    </xf>
    <xf numFmtId="185" fontId="33" fillId="3" borderId="3" xfId="19" applyNumberFormat="1" applyFont="1" applyFill="1" applyBorder="1" applyAlignment="1" applyProtection="1">
      <alignment horizontal="right" vertical="center"/>
    </xf>
    <xf numFmtId="0" fontId="23" fillId="0" borderId="0" xfId="16" applyFont="1" applyAlignment="1">
      <alignment horizontal="right" vertical="center"/>
    </xf>
    <xf numFmtId="186" fontId="7" fillId="0" borderId="0" xfId="34" applyNumberFormat="1" applyFont="1" applyFill="1" applyBorder="1" applyAlignment="1" applyProtection="1">
      <alignment horizontal="right" vertical="center"/>
    </xf>
    <xf numFmtId="37" fontId="22" fillId="4" borderId="9" xfId="30" applyNumberFormat="1" applyFont="1" applyFill="1" applyBorder="1" applyAlignment="1">
      <alignment horizontal="centerContinuous" vertical="center"/>
    </xf>
    <xf numFmtId="37" fontId="22" fillId="4" borderId="9" xfId="30" applyNumberFormat="1" applyFont="1" applyFill="1" applyBorder="1" applyAlignment="1">
      <alignment horizontal="center" vertical="center"/>
    </xf>
    <xf numFmtId="187" fontId="7" fillId="0" borderId="0" xfId="29" applyNumberFormat="1" applyFont="1">
      <alignment vertical="center"/>
    </xf>
    <xf numFmtId="187" fontId="33" fillId="0" borderId="23" xfId="2" applyNumberFormat="1" applyFont="1" applyFill="1" applyBorder="1" applyAlignment="1" applyProtection="1">
      <alignment horizontal="right" vertical="center"/>
    </xf>
    <xf numFmtId="184" fontId="23" fillId="2" borderId="0" xfId="18" applyNumberFormat="1" applyFont="1" applyFill="1">
      <alignment vertical="center"/>
    </xf>
    <xf numFmtId="184" fontId="7" fillId="0" borderId="13" xfId="34" applyNumberFormat="1" applyFont="1" applyFill="1" applyBorder="1" applyAlignment="1" applyProtection="1">
      <alignment horizontal="right" vertical="center"/>
    </xf>
    <xf numFmtId="0" fontId="27" fillId="0" borderId="0" xfId="18" applyFont="1" applyBorder="1">
      <alignment vertical="center"/>
    </xf>
    <xf numFmtId="3" fontId="7" fillId="0" borderId="4" xfId="19" applyNumberFormat="1" applyFont="1" applyFill="1" applyBorder="1" applyAlignment="1" applyProtection="1">
      <alignment horizontal="right" vertical="center"/>
    </xf>
    <xf numFmtId="3" fontId="7" fillId="0" borderId="0" xfId="19" applyNumberFormat="1" applyFont="1" applyFill="1" applyBorder="1" applyAlignment="1" applyProtection="1">
      <alignment horizontal="right" vertical="center"/>
    </xf>
    <xf numFmtId="3" fontId="33" fillId="0" borderId="26" xfId="19" applyNumberFormat="1" applyFont="1" applyFill="1" applyBorder="1" applyAlignment="1" applyProtection="1">
      <alignment horizontal="right" vertical="center"/>
    </xf>
    <xf numFmtId="184" fontId="15" fillId="0" borderId="23" xfId="34" applyNumberFormat="1" applyFont="1" applyFill="1" applyBorder="1" applyAlignment="1" applyProtection="1">
      <alignment horizontal="right" vertical="center"/>
    </xf>
    <xf numFmtId="187" fontId="7" fillId="0" borderId="1" xfId="19" applyNumberFormat="1" applyFont="1" applyFill="1" applyBorder="1" applyAlignment="1" applyProtection="1">
      <alignment horizontal="right" vertical="center"/>
    </xf>
    <xf numFmtId="187" fontId="7" fillId="0" borderId="27" xfId="19" applyNumberFormat="1" applyFont="1" applyFill="1" applyBorder="1" applyAlignment="1" applyProtection="1">
      <alignment horizontal="right" vertical="center"/>
    </xf>
    <xf numFmtId="0" fontId="25" fillId="2" borderId="0" xfId="18" applyFont="1" applyFill="1" applyAlignment="1">
      <alignment horizontal="left" vertical="center" wrapText="1"/>
    </xf>
    <xf numFmtId="176" fontId="22" fillId="5" borderId="0" xfId="32" quotePrefix="1" applyNumberFormat="1" applyFont="1" applyFill="1" applyAlignment="1">
      <alignment horizontal="center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  <xf numFmtId="0" fontId="22" fillId="5" borderId="0" xfId="32" quotePrefix="1" applyFont="1" applyFill="1" applyAlignment="1">
      <alignment horizontal="center" vertical="center" wrapText="1"/>
    </xf>
  </cellXfs>
  <cellStyles count="35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パーセント 4 3 3 2 2" xfId="26" xr:uid="{50DA7264-6F6B-4001-BCD2-42731CF3D7EB}"/>
    <cellStyle name="桁区切り" xfId="13" builtinId="6"/>
    <cellStyle name="桁区切り 11 2" xfId="12" xr:uid="{00000000-0005-0000-0000-000004000000}"/>
    <cellStyle name="桁区切り 11 2 2" xfId="28" xr:uid="{1428C736-38A8-4679-B985-577D5B975EBA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桁区切り 7 3 3 2 2 2 2" xfId="34" xr:uid="{001EA44A-44FC-4BB3-A487-5DDA30027507}"/>
    <cellStyle name="桁区切り 7 3 3 2 2 3" xfId="31" xr:uid="{526B26AA-EA6C-4388-BA4C-EDB34CA6E97B}"/>
    <cellStyle name="桁区切り 7 3 3 2 3" xfId="27" xr:uid="{35BBDA6A-6022-4386-9E1C-22D55A63D345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2 2" xfId="33" xr:uid="{887E98D5-EBF8-4DC3-9973-52008C360349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2 2 2 2" xfId="32" xr:uid="{41ABAD0D-5DD6-478F-BAB1-ED85F2BE3B4C}"/>
    <cellStyle name="標準 8 7 2 2 2 3" xfId="30" xr:uid="{0C00329B-420A-4956-A993-79870BEA70C7}"/>
    <cellStyle name="標準 8 7 2 2 3" xfId="25" xr:uid="{F5E264F0-054C-4058-9F4F-2E8C36103A96}"/>
    <cellStyle name="標準 8 7 2 3" xfId="16" xr:uid="{62A8917E-71A1-4449-A9E5-1E9C6E8EC057}"/>
    <cellStyle name="標準 8 7 2 3 2" xfId="29" xr:uid="{13B90D7D-6F6C-4604-B1F8-216DBFBB2852}"/>
    <cellStyle name="標準 8 7 2 4" xfId="24" xr:uid="{BF2915BC-1DAA-4C08-BE5D-F44448172D90}"/>
  </cellStyles>
  <dxfs count="91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1182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1182" y="207588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268942</xdr:colOff>
      <xdr:row>52</xdr:row>
      <xdr:rowOff>112059</xdr:rowOff>
    </xdr:from>
    <xdr:to>
      <xdr:col>2</xdr:col>
      <xdr:colOff>777241</xdr:colOff>
      <xdr:row>55</xdr:row>
      <xdr:rowOff>188259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466D1C0-E58E-4833-8FAE-F18CBC20C7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131"/>
        <a:stretch/>
      </xdr:blipFill>
      <xdr:spPr bwMode="auto">
        <a:xfrm>
          <a:off x="383242" y="10589559"/>
          <a:ext cx="423638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315670</xdr:colOff>
      <xdr:row>39</xdr:row>
      <xdr:rowOff>171899</xdr:rowOff>
    </xdr:from>
    <xdr:to>
      <xdr:col>1</xdr:col>
      <xdr:colOff>3352800</xdr:colOff>
      <xdr:row>43</xdr:row>
      <xdr:rowOff>57599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D52402-B286-464F-AB0C-B67C02C4D7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676"/>
        <a:stretch/>
      </xdr:blipFill>
      <xdr:spPr bwMode="auto">
        <a:xfrm>
          <a:off x="429970" y="8172899"/>
          <a:ext cx="3037130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yosk\&#20225;&#30011;\99&#24180;&#20840;&#26399;\&#20104;&#31639;\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S45"/>
  <sheetViews>
    <sheetView showGridLines="0" tabSelected="1" view="pageBreakPreview" topLeftCell="B1" zoomScaleNormal="85" zoomScaleSheetLayoutView="100" workbookViewId="0">
      <selection activeCell="B4" sqref="B4:D6"/>
    </sheetView>
  </sheetViews>
  <sheetFormatPr defaultColWidth="9" defaultRowHeight="15.75"/>
  <cols>
    <col min="1" max="1" width="1.625" style="146" customWidth="1"/>
    <col min="2" max="2" width="40.375" style="146" customWidth="1"/>
    <col min="3" max="3" width="5.375" style="219" customWidth="1"/>
    <col min="4" max="4" width="27.875" style="220" customWidth="1"/>
    <col min="5" max="12" width="11.625" style="146" customWidth="1"/>
    <col min="13" max="13" width="1.625" style="383" customWidth="1"/>
    <col min="14" max="14" width="11.625" style="377" customWidth="1"/>
    <col min="15" max="15" width="1.625" style="383" customWidth="1"/>
    <col min="16" max="17" width="8.875" style="148" customWidth="1"/>
    <col min="18" max="18" width="1.625" style="226" customWidth="1"/>
    <col min="19" max="19" width="9" style="148"/>
    <col min="20" max="16384" width="9" style="146"/>
  </cols>
  <sheetData>
    <row r="1" spans="1:19" s="138" customFormat="1" ht="39.950000000000003" customHeight="1">
      <c r="B1" s="139" t="s">
        <v>0</v>
      </c>
      <c r="C1" s="140"/>
      <c r="D1" s="141"/>
      <c r="G1" s="141"/>
      <c r="M1" s="142"/>
      <c r="O1" s="142"/>
      <c r="P1" s="143"/>
      <c r="Q1" s="143"/>
      <c r="R1" s="144"/>
      <c r="S1" s="143"/>
    </row>
    <row r="2" spans="1:19" s="138" customFormat="1" ht="39.950000000000003" customHeight="1">
      <c r="B2" s="139" t="s">
        <v>1</v>
      </c>
      <c r="C2" s="140"/>
      <c r="D2" s="141"/>
      <c r="M2" s="142"/>
      <c r="O2" s="142"/>
      <c r="P2" s="143"/>
      <c r="Q2" s="143"/>
      <c r="R2" s="144"/>
      <c r="S2" s="143"/>
    </row>
    <row r="3" spans="1:19" s="138" customFormat="1" ht="15" customHeight="1">
      <c r="B3" s="139"/>
      <c r="C3" s="140"/>
      <c r="D3" s="141"/>
      <c r="K3" s="145"/>
      <c r="L3" s="145"/>
      <c r="M3" s="146"/>
      <c r="N3" s="145"/>
      <c r="O3" s="146"/>
      <c r="P3" s="147"/>
      <c r="Q3" s="143"/>
      <c r="R3" s="148"/>
      <c r="S3" s="149" t="s">
        <v>119</v>
      </c>
    </row>
    <row r="4" spans="1:19" s="160" customFormat="1" ht="15" customHeight="1">
      <c r="A4" s="150"/>
      <c r="B4" s="474"/>
      <c r="C4" s="474"/>
      <c r="D4" s="474"/>
      <c r="E4" s="151" t="s">
        <v>3</v>
      </c>
      <c r="F4" s="152" t="s">
        <v>4</v>
      </c>
      <c r="G4" s="153" t="s">
        <v>5</v>
      </c>
      <c r="H4" s="153" t="s">
        <v>6</v>
      </c>
      <c r="I4" s="154" t="s">
        <v>7</v>
      </c>
      <c r="J4" s="154" t="s">
        <v>8</v>
      </c>
      <c r="K4" s="151" t="s">
        <v>9</v>
      </c>
      <c r="L4" s="425" t="s">
        <v>11</v>
      </c>
      <c r="M4" s="155"/>
      <c r="N4" s="444" t="s">
        <v>10</v>
      </c>
      <c r="O4" s="155"/>
      <c r="P4" s="156" t="s">
        <v>9</v>
      </c>
      <c r="Q4" s="157" t="s">
        <v>11</v>
      </c>
      <c r="R4" s="158"/>
      <c r="S4" s="159" t="s">
        <v>10</v>
      </c>
    </row>
    <row r="5" spans="1:19" s="160" customFormat="1" ht="15" customHeight="1">
      <c r="A5" s="150" t="s">
        <v>12</v>
      </c>
      <c r="B5" s="474"/>
      <c r="C5" s="474"/>
      <c r="D5" s="474"/>
      <c r="E5" s="161" t="s">
        <v>13</v>
      </c>
      <c r="F5" s="162" t="s">
        <v>13</v>
      </c>
      <c r="G5" s="163" t="s">
        <v>13</v>
      </c>
      <c r="H5" s="164" t="s">
        <v>13</v>
      </c>
      <c r="I5" s="164" t="s">
        <v>14</v>
      </c>
      <c r="J5" s="164" t="s">
        <v>14</v>
      </c>
      <c r="K5" s="164" t="s">
        <v>14</v>
      </c>
      <c r="L5" s="426" t="s">
        <v>15</v>
      </c>
      <c r="M5" s="155"/>
      <c r="N5" s="386" t="s">
        <v>120</v>
      </c>
      <c r="O5" s="155"/>
      <c r="P5" s="165" t="s">
        <v>118</v>
      </c>
      <c r="Q5" s="166" t="s">
        <v>118</v>
      </c>
      <c r="R5" s="158"/>
      <c r="S5" s="167" t="s">
        <v>118</v>
      </c>
    </row>
    <row r="6" spans="1:19" s="160" customFormat="1" ht="15" customHeight="1">
      <c r="B6" s="474"/>
      <c r="C6" s="474"/>
      <c r="D6" s="474"/>
      <c r="E6" s="168" t="s">
        <v>16</v>
      </c>
      <c r="F6" s="169" t="s">
        <v>16</v>
      </c>
      <c r="G6" s="170" t="s">
        <v>16</v>
      </c>
      <c r="H6" s="171" t="s">
        <v>16</v>
      </c>
      <c r="I6" s="171" t="s">
        <v>16</v>
      </c>
      <c r="J6" s="171" t="s">
        <v>16</v>
      </c>
      <c r="K6" s="171" t="s">
        <v>16</v>
      </c>
      <c r="L6" s="427" t="s">
        <v>17</v>
      </c>
      <c r="M6" s="155"/>
      <c r="N6" s="445" t="s">
        <v>121</v>
      </c>
      <c r="O6" s="155"/>
      <c r="P6" s="475" t="s">
        <v>18</v>
      </c>
      <c r="Q6" s="475"/>
      <c r="R6" s="158"/>
      <c r="S6" s="172"/>
    </row>
    <row r="7" spans="1:19" s="160" customFormat="1" ht="14.25">
      <c r="B7" s="173" t="s">
        <v>19</v>
      </c>
      <c r="C7" s="174"/>
      <c r="D7" s="175" t="s">
        <v>20</v>
      </c>
      <c r="E7" s="2"/>
      <c r="F7" s="2"/>
      <c r="G7" s="2"/>
      <c r="H7" s="2"/>
      <c r="I7" s="2"/>
      <c r="J7" s="2"/>
      <c r="K7" s="2"/>
      <c r="L7" s="378"/>
      <c r="M7" s="176"/>
      <c r="N7" s="2"/>
      <c r="O7" s="176"/>
      <c r="P7" s="115"/>
      <c r="Q7" s="96"/>
      <c r="R7" s="177"/>
      <c r="S7" s="96"/>
    </row>
    <row r="8" spans="1:19" s="160" customFormat="1" ht="14.25">
      <c r="B8" s="178" t="s">
        <v>21</v>
      </c>
      <c r="C8" s="179" t="s">
        <v>22</v>
      </c>
      <c r="D8" s="180" t="s">
        <v>23</v>
      </c>
      <c r="E8" s="3"/>
      <c r="F8" s="4"/>
      <c r="G8" s="4"/>
      <c r="H8" s="5"/>
      <c r="I8" s="5"/>
      <c r="J8" s="5"/>
      <c r="K8" s="75"/>
      <c r="L8" s="428"/>
      <c r="M8" s="181"/>
      <c r="N8" s="446"/>
      <c r="O8" s="181"/>
      <c r="P8" s="121"/>
      <c r="Q8" s="121"/>
      <c r="R8" s="182"/>
      <c r="S8" s="126"/>
    </row>
    <row r="9" spans="1:19" s="183" customFormat="1" ht="14.25">
      <c r="B9" s="184" t="s">
        <v>24</v>
      </c>
      <c r="C9" s="185"/>
      <c r="D9" s="186" t="s">
        <v>25</v>
      </c>
      <c r="E9" s="6">
        <v>458</v>
      </c>
      <c r="F9" s="7">
        <v>646</v>
      </c>
      <c r="G9" s="7">
        <v>523</v>
      </c>
      <c r="H9" s="8">
        <v>633</v>
      </c>
      <c r="I9" s="8">
        <v>581</v>
      </c>
      <c r="J9" s="9">
        <v>1011</v>
      </c>
      <c r="K9" s="9">
        <v>272</v>
      </c>
      <c r="L9" s="429">
        <f>440+130+20</f>
        <v>590</v>
      </c>
      <c r="M9" s="447"/>
      <c r="N9" s="448">
        <f>L9-K9</f>
        <v>318</v>
      </c>
      <c r="O9" s="447"/>
      <c r="P9" s="9">
        <v>45</v>
      </c>
      <c r="Q9" s="9">
        <v>7</v>
      </c>
      <c r="R9" s="116"/>
      <c r="S9" s="52">
        <f>Q9-P9</f>
        <v>-38</v>
      </c>
    </row>
    <row r="10" spans="1:19" s="183" customFormat="1" ht="14.25">
      <c r="B10" s="184" t="s">
        <v>26</v>
      </c>
      <c r="C10" s="185"/>
      <c r="D10" s="186" t="s">
        <v>27</v>
      </c>
      <c r="E10" s="6">
        <v>112</v>
      </c>
      <c r="F10" s="7">
        <v>201</v>
      </c>
      <c r="G10" s="7">
        <v>193</v>
      </c>
      <c r="H10" s="8">
        <v>76</v>
      </c>
      <c r="I10" s="8">
        <v>107</v>
      </c>
      <c r="J10" s="9">
        <v>138</v>
      </c>
      <c r="K10" s="9">
        <v>114</v>
      </c>
      <c r="L10" s="429">
        <v>50</v>
      </c>
      <c r="M10" s="447"/>
      <c r="N10" s="448">
        <f t="shared" ref="N10:N11" si="0">L10-K10</f>
        <v>-64</v>
      </c>
      <c r="O10" s="447"/>
      <c r="P10" s="9">
        <v>13</v>
      </c>
      <c r="Q10" s="9">
        <v>8</v>
      </c>
      <c r="R10" s="116"/>
      <c r="S10" s="52">
        <f t="shared" ref="S10:S11" si="1">Q10-P10</f>
        <v>-5</v>
      </c>
    </row>
    <row r="11" spans="1:19" s="160" customFormat="1" ht="14.25">
      <c r="B11" s="187" t="s">
        <v>28</v>
      </c>
      <c r="C11" s="188"/>
      <c r="D11" s="189" t="s">
        <v>29</v>
      </c>
      <c r="E11" s="17">
        <v>571</v>
      </c>
      <c r="F11" s="17">
        <v>848</v>
      </c>
      <c r="G11" s="18">
        <v>717</v>
      </c>
      <c r="H11" s="19">
        <v>710</v>
      </c>
      <c r="I11" s="19">
        <v>688</v>
      </c>
      <c r="J11" s="20">
        <v>1150</v>
      </c>
      <c r="K11" s="20">
        <f>SUM(K9:K10)</f>
        <v>386</v>
      </c>
      <c r="L11" s="430">
        <f>SUM(L9:L10)</f>
        <v>640</v>
      </c>
      <c r="M11" s="449"/>
      <c r="N11" s="450">
        <f t="shared" si="0"/>
        <v>254</v>
      </c>
      <c r="O11" s="449"/>
      <c r="P11" s="20">
        <f>SUM(P9:P10)</f>
        <v>58</v>
      </c>
      <c r="Q11" s="20">
        <f>SUM(Q9:Q10)</f>
        <v>15</v>
      </c>
      <c r="R11" s="117"/>
      <c r="S11" s="53">
        <f t="shared" si="1"/>
        <v>-43</v>
      </c>
    </row>
    <row r="12" spans="1:19" s="160" customFormat="1" ht="14.25">
      <c r="B12" s="190" t="s">
        <v>30</v>
      </c>
      <c r="C12" s="191" t="s">
        <v>31</v>
      </c>
      <c r="D12" s="192" t="s">
        <v>32</v>
      </c>
      <c r="E12" s="7"/>
      <c r="F12" s="7"/>
      <c r="G12" s="7"/>
      <c r="H12" s="8"/>
      <c r="I12" s="8"/>
      <c r="J12" s="9"/>
      <c r="K12" s="9"/>
      <c r="L12" s="429"/>
      <c r="M12" s="447"/>
      <c r="N12" s="448"/>
      <c r="O12" s="447"/>
      <c r="P12" s="9"/>
      <c r="Q12" s="9"/>
      <c r="R12" s="116"/>
      <c r="S12" s="52"/>
    </row>
    <row r="13" spans="1:19" s="183" customFormat="1" ht="14.25">
      <c r="B13" s="184" t="s">
        <v>24</v>
      </c>
      <c r="C13" s="185"/>
      <c r="D13" s="186" t="s">
        <v>25</v>
      </c>
      <c r="E13" s="7">
        <v>1140</v>
      </c>
      <c r="F13" s="7">
        <v>1050</v>
      </c>
      <c r="G13" s="7">
        <v>916</v>
      </c>
      <c r="H13" s="8">
        <v>893</v>
      </c>
      <c r="I13" s="8">
        <v>882</v>
      </c>
      <c r="J13" s="9">
        <v>1492</v>
      </c>
      <c r="K13" s="9">
        <v>1482</v>
      </c>
      <c r="L13" s="429">
        <f>680+130</f>
        <v>810</v>
      </c>
      <c r="M13" s="447"/>
      <c r="N13" s="448">
        <f t="shared" ref="N13:N16" si="2">L13-K13</f>
        <v>-672</v>
      </c>
      <c r="O13" s="447"/>
      <c r="P13" s="9">
        <v>470</v>
      </c>
      <c r="Q13" s="9">
        <v>285</v>
      </c>
      <c r="R13" s="116"/>
      <c r="S13" s="52">
        <f t="shared" ref="S13:S16" si="3">Q13-P13</f>
        <v>-185</v>
      </c>
    </row>
    <row r="14" spans="1:19" s="183" customFormat="1" ht="14.25">
      <c r="B14" s="184" t="s">
        <v>26</v>
      </c>
      <c r="C14" s="185"/>
      <c r="D14" s="186" t="s">
        <v>27</v>
      </c>
      <c r="E14" s="7">
        <v>212</v>
      </c>
      <c r="F14" s="7">
        <v>280</v>
      </c>
      <c r="G14" s="7">
        <v>202</v>
      </c>
      <c r="H14" s="8">
        <v>215</v>
      </c>
      <c r="I14" s="8">
        <v>277</v>
      </c>
      <c r="J14" s="9">
        <v>260</v>
      </c>
      <c r="K14" s="9">
        <v>341</v>
      </c>
      <c r="L14" s="429">
        <v>280</v>
      </c>
      <c r="M14" s="447"/>
      <c r="N14" s="448">
        <f t="shared" si="2"/>
        <v>-61</v>
      </c>
      <c r="O14" s="447"/>
      <c r="P14" s="9">
        <v>100</v>
      </c>
      <c r="Q14" s="9">
        <v>97</v>
      </c>
      <c r="R14" s="116"/>
      <c r="S14" s="52">
        <f>Q14-P14</f>
        <v>-3</v>
      </c>
    </row>
    <row r="15" spans="1:19" s="183" customFormat="1" ht="14.25">
      <c r="B15" s="184" t="s">
        <v>33</v>
      </c>
      <c r="C15" s="185"/>
      <c r="D15" s="186" t="s">
        <v>34</v>
      </c>
      <c r="E15" s="7">
        <v>176</v>
      </c>
      <c r="F15" s="7">
        <v>247</v>
      </c>
      <c r="G15" s="7">
        <v>189</v>
      </c>
      <c r="H15" s="8">
        <v>169</v>
      </c>
      <c r="I15" s="8">
        <v>269</v>
      </c>
      <c r="J15" s="9">
        <v>264</v>
      </c>
      <c r="K15" s="9">
        <v>161</v>
      </c>
      <c r="L15" s="429">
        <v>180</v>
      </c>
      <c r="M15" s="447"/>
      <c r="N15" s="448">
        <f t="shared" si="2"/>
        <v>19</v>
      </c>
      <c r="O15" s="447"/>
      <c r="P15" s="9">
        <v>22</v>
      </c>
      <c r="Q15" s="9">
        <v>37</v>
      </c>
      <c r="R15" s="116"/>
      <c r="S15" s="52">
        <f t="shared" si="3"/>
        <v>15</v>
      </c>
    </row>
    <row r="16" spans="1:19" s="160" customFormat="1" ht="14.25">
      <c r="B16" s="187" t="s">
        <v>35</v>
      </c>
      <c r="C16" s="188"/>
      <c r="D16" s="189" t="s">
        <v>36</v>
      </c>
      <c r="E16" s="17">
        <v>1530</v>
      </c>
      <c r="F16" s="17">
        <v>1578</v>
      </c>
      <c r="G16" s="18">
        <v>1308</v>
      </c>
      <c r="H16" s="19">
        <v>1278</v>
      </c>
      <c r="I16" s="19">
        <v>1428</v>
      </c>
      <c r="J16" s="20">
        <v>2017</v>
      </c>
      <c r="K16" s="20">
        <f>SUM(K13:K15)</f>
        <v>1984</v>
      </c>
      <c r="L16" s="430">
        <f>SUM(L13:L15)</f>
        <v>1270</v>
      </c>
      <c r="M16" s="449"/>
      <c r="N16" s="450">
        <f t="shared" si="2"/>
        <v>-714</v>
      </c>
      <c r="O16" s="449"/>
      <c r="P16" s="20">
        <f>SUM(P13:P15)</f>
        <v>592</v>
      </c>
      <c r="Q16" s="20">
        <f>SUM(Q13:Q15)</f>
        <v>419</v>
      </c>
      <c r="R16" s="117"/>
      <c r="S16" s="53">
        <f t="shared" si="3"/>
        <v>-173</v>
      </c>
    </row>
    <row r="17" spans="2:19" s="160" customFormat="1" ht="14.25">
      <c r="B17" s="193" t="s">
        <v>37</v>
      </c>
      <c r="C17" s="191" t="s">
        <v>37</v>
      </c>
      <c r="D17" s="194"/>
      <c r="E17" s="7"/>
      <c r="F17" s="7"/>
      <c r="G17" s="7"/>
      <c r="H17" s="8"/>
      <c r="I17" s="8"/>
      <c r="J17" s="9"/>
      <c r="K17" s="9"/>
      <c r="L17" s="429"/>
      <c r="M17" s="447"/>
      <c r="N17" s="448"/>
      <c r="O17" s="447"/>
      <c r="P17" s="9"/>
      <c r="Q17" s="9"/>
      <c r="R17" s="116"/>
      <c r="S17" s="52"/>
    </row>
    <row r="18" spans="2:19" s="183" customFormat="1" ht="14.25">
      <c r="B18" s="184" t="s">
        <v>24</v>
      </c>
      <c r="C18" s="185"/>
      <c r="D18" s="186" t="s">
        <v>25</v>
      </c>
      <c r="E18" s="7">
        <v>1599</v>
      </c>
      <c r="F18" s="7">
        <v>1697</v>
      </c>
      <c r="G18" s="7">
        <v>1439</v>
      </c>
      <c r="H18" s="8">
        <v>1526</v>
      </c>
      <c r="I18" s="8">
        <v>1463</v>
      </c>
      <c r="J18" s="9">
        <v>2504</v>
      </c>
      <c r="K18" s="9">
        <f>K9+K13</f>
        <v>1754</v>
      </c>
      <c r="L18" s="429">
        <f>L9+L13</f>
        <v>1400</v>
      </c>
      <c r="M18" s="447"/>
      <c r="N18" s="448">
        <f t="shared" ref="N18:N21" si="4">L18-K18</f>
        <v>-354</v>
      </c>
      <c r="O18" s="447"/>
      <c r="P18" s="9">
        <f t="shared" ref="P18:Q19" si="5">P9+P13</f>
        <v>515</v>
      </c>
      <c r="Q18" s="9">
        <f t="shared" si="5"/>
        <v>292</v>
      </c>
      <c r="R18" s="116"/>
      <c r="S18" s="52">
        <f t="shared" ref="S18:S21" si="6">Q18-P18</f>
        <v>-223</v>
      </c>
    </row>
    <row r="19" spans="2:19" s="183" customFormat="1" ht="14.25">
      <c r="B19" s="184" t="s">
        <v>26</v>
      </c>
      <c r="C19" s="185"/>
      <c r="D19" s="186" t="s">
        <v>27</v>
      </c>
      <c r="E19" s="7">
        <v>325</v>
      </c>
      <c r="F19" s="7">
        <v>481</v>
      </c>
      <c r="G19" s="7">
        <v>395</v>
      </c>
      <c r="H19" s="8">
        <v>292</v>
      </c>
      <c r="I19" s="8">
        <v>384</v>
      </c>
      <c r="J19" s="9">
        <v>399</v>
      </c>
      <c r="K19" s="9">
        <f>K10+K14</f>
        <v>455</v>
      </c>
      <c r="L19" s="429">
        <f>L10+L14</f>
        <v>330</v>
      </c>
      <c r="M19" s="447"/>
      <c r="N19" s="448">
        <f t="shared" si="4"/>
        <v>-125</v>
      </c>
      <c r="O19" s="447"/>
      <c r="P19" s="9">
        <f t="shared" si="5"/>
        <v>113</v>
      </c>
      <c r="Q19" s="9">
        <f t="shared" si="5"/>
        <v>105</v>
      </c>
      <c r="R19" s="116"/>
      <c r="S19" s="52">
        <f t="shared" si="6"/>
        <v>-8</v>
      </c>
    </row>
    <row r="20" spans="2:19" s="183" customFormat="1" ht="14.25">
      <c r="B20" s="184" t="s">
        <v>33</v>
      </c>
      <c r="C20" s="185"/>
      <c r="D20" s="186" t="s">
        <v>34</v>
      </c>
      <c r="E20" s="7">
        <v>176</v>
      </c>
      <c r="F20" s="7">
        <v>247</v>
      </c>
      <c r="G20" s="7">
        <v>189</v>
      </c>
      <c r="H20" s="8">
        <v>169</v>
      </c>
      <c r="I20" s="8">
        <v>269</v>
      </c>
      <c r="J20" s="9">
        <v>264</v>
      </c>
      <c r="K20" s="9">
        <f>K15</f>
        <v>161</v>
      </c>
      <c r="L20" s="429">
        <f>L15</f>
        <v>180</v>
      </c>
      <c r="M20" s="447"/>
      <c r="N20" s="448">
        <f t="shared" si="4"/>
        <v>19</v>
      </c>
      <c r="O20" s="447"/>
      <c r="P20" s="9">
        <f t="shared" ref="P20:Q20" si="7">P15</f>
        <v>22</v>
      </c>
      <c r="Q20" s="9">
        <f t="shared" si="7"/>
        <v>37</v>
      </c>
      <c r="R20" s="116"/>
      <c r="S20" s="52">
        <f t="shared" si="6"/>
        <v>15</v>
      </c>
    </row>
    <row r="21" spans="2:19" s="160" customFormat="1" ht="15" thickBot="1">
      <c r="B21" s="195" t="s">
        <v>38</v>
      </c>
      <c r="C21" s="196"/>
      <c r="D21" s="197" t="s">
        <v>39</v>
      </c>
      <c r="E21" s="21">
        <v>2101</v>
      </c>
      <c r="F21" s="21">
        <v>2426</v>
      </c>
      <c r="G21" s="21">
        <v>2025</v>
      </c>
      <c r="H21" s="22">
        <v>1988</v>
      </c>
      <c r="I21" s="22">
        <v>2116</v>
      </c>
      <c r="J21" s="23">
        <v>3168</v>
      </c>
      <c r="K21" s="379">
        <f>SUM(K18:K20)</f>
        <v>2370</v>
      </c>
      <c r="L21" s="379">
        <f>SUM(L18:L20)</f>
        <v>1910</v>
      </c>
      <c r="M21" s="449"/>
      <c r="N21" s="451">
        <f t="shared" si="4"/>
        <v>-460</v>
      </c>
      <c r="O21" s="449"/>
      <c r="P21" s="23">
        <f>SUM(P18:P20)</f>
        <v>650</v>
      </c>
      <c r="Q21" s="23">
        <f>SUM(Q18:Q20)</f>
        <v>434</v>
      </c>
      <c r="R21" s="117"/>
      <c r="S21" s="54">
        <f t="shared" si="6"/>
        <v>-216</v>
      </c>
    </row>
    <row r="22" spans="2:19" s="183" customFormat="1" ht="14.25" customHeight="1">
      <c r="B22" s="198"/>
      <c r="C22" s="191"/>
      <c r="D22" s="199"/>
      <c r="E22" s="10"/>
      <c r="F22" s="10"/>
      <c r="G22" s="11"/>
      <c r="H22" s="11"/>
      <c r="I22" s="11"/>
      <c r="J22" s="11"/>
      <c r="K22" s="11"/>
      <c r="L22" s="11"/>
      <c r="M22" s="200"/>
      <c r="N22" s="452"/>
      <c r="O22" s="200"/>
      <c r="P22" s="98"/>
      <c r="Q22" s="98"/>
      <c r="R22" s="201"/>
      <c r="S22" s="110"/>
    </row>
    <row r="23" spans="2:19" s="160" customFormat="1" ht="14.25">
      <c r="B23" s="202" t="s">
        <v>40</v>
      </c>
      <c r="C23" s="174"/>
      <c r="D23" s="175" t="s">
        <v>41</v>
      </c>
      <c r="E23" s="12"/>
      <c r="F23" s="12"/>
      <c r="G23" s="12"/>
      <c r="H23" s="12"/>
      <c r="I23" s="12"/>
      <c r="J23" s="12"/>
      <c r="K23" s="12"/>
      <c r="L23" s="380"/>
      <c r="M23" s="203"/>
      <c r="N23" s="453"/>
      <c r="O23" s="203"/>
      <c r="P23" s="99"/>
      <c r="Q23" s="99"/>
      <c r="R23" s="204"/>
      <c r="S23" s="111"/>
    </row>
    <row r="24" spans="2:19" s="183" customFormat="1" ht="14.25">
      <c r="B24" s="178" t="s">
        <v>21</v>
      </c>
      <c r="C24" s="179" t="s">
        <v>22</v>
      </c>
      <c r="D24" s="180" t="s">
        <v>42</v>
      </c>
      <c r="E24" s="13"/>
      <c r="F24" s="13"/>
      <c r="G24" s="13"/>
      <c r="H24" s="14"/>
      <c r="I24" s="14"/>
      <c r="J24" s="14"/>
      <c r="K24" s="381"/>
      <c r="L24" s="431"/>
      <c r="M24" s="205"/>
      <c r="N24" s="454"/>
      <c r="O24" s="205"/>
      <c r="P24" s="127"/>
      <c r="Q24" s="127"/>
      <c r="R24" s="206"/>
      <c r="S24" s="112"/>
    </row>
    <row r="25" spans="2:19" s="183" customFormat="1" ht="14.25">
      <c r="B25" s="184" t="s">
        <v>24</v>
      </c>
      <c r="C25" s="185"/>
      <c r="D25" s="186" t="s">
        <v>25</v>
      </c>
      <c r="E25" s="3">
        <v>648</v>
      </c>
      <c r="F25" s="3">
        <v>617</v>
      </c>
      <c r="G25" s="3">
        <v>640</v>
      </c>
      <c r="H25" s="15">
        <v>433</v>
      </c>
      <c r="I25" s="15">
        <v>517</v>
      </c>
      <c r="J25" s="15">
        <v>535</v>
      </c>
      <c r="K25" s="15">
        <v>571</v>
      </c>
      <c r="L25" s="16">
        <f>335+150+5</f>
        <v>490</v>
      </c>
      <c r="M25" s="207"/>
      <c r="N25" s="452">
        <f t="shared" ref="N25:N27" si="8">L25-K25</f>
        <v>-81</v>
      </c>
      <c r="O25" s="207"/>
      <c r="P25" s="100">
        <v>96</v>
      </c>
      <c r="Q25" s="100">
        <v>118</v>
      </c>
      <c r="R25" s="208"/>
      <c r="S25" s="110">
        <f t="shared" ref="S25:S27" si="9">Q25-P25</f>
        <v>22</v>
      </c>
    </row>
    <row r="26" spans="2:19" s="183" customFormat="1" ht="14.25">
      <c r="B26" s="184" t="s">
        <v>26</v>
      </c>
      <c r="C26" s="185"/>
      <c r="D26" s="186" t="s">
        <v>27</v>
      </c>
      <c r="E26" s="3">
        <v>85</v>
      </c>
      <c r="F26" s="3">
        <v>115</v>
      </c>
      <c r="G26" s="3">
        <v>145</v>
      </c>
      <c r="H26" s="15">
        <v>224</v>
      </c>
      <c r="I26" s="15">
        <v>129</v>
      </c>
      <c r="J26" s="15">
        <v>116</v>
      </c>
      <c r="K26" s="15">
        <v>100</v>
      </c>
      <c r="L26" s="16">
        <v>100</v>
      </c>
      <c r="M26" s="207"/>
      <c r="N26" s="452">
        <f t="shared" si="8"/>
        <v>0</v>
      </c>
      <c r="O26" s="207"/>
      <c r="P26" s="100">
        <v>20</v>
      </c>
      <c r="Q26" s="100">
        <v>19</v>
      </c>
      <c r="R26" s="208"/>
      <c r="S26" s="110">
        <f t="shared" si="9"/>
        <v>-1</v>
      </c>
    </row>
    <row r="27" spans="2:19" s="160" customFormat="1" ht="14.25">
      <c r="B27" s="187" t="s">
        <v>28</v>
      </c>
      <c r="C27" s="188"/>
      <c r="D27" s="189" t="s">
        <v>29</v>
      </c>
      <c r="E27" s="24">
        <v>734</v>
      </c>
      <c r="F27" s="24">
        <v>734</v>
      </c>
      <c r="G27" s="24">
        <v>786</v>
      </c>
      <c r="H27" s="25">
        <v>658</v>
      </c>
      <c r="I27" s="25">
        <v>646</v>
      </c>
      <c r="J27" s="25">
        <v>651</v>
      </c>
      <c r="K27" s="25">
        <f>SUM(K25:K26)</f>
        <v>671</v>
      </c>
      <c r="L27" s="432">
        <f>SUM(L25:L26)</f>
        <v>590</v>
      </c>
      <c r="M27" s="209"/>
      <c r="N27" s="455">
        <f t="shared" si="8"/>
        <v>-81</v>
      </c>
      <c r="O27" s="209"/>
      <c r="P27" s="103">
        <f>SUM(P25:P26)</f>
        <v>116</v>
      </c>
      <c r="Q27" s="103">
        <f>SUM(Q25:Q26)</f>
        <v>137</v>
      </c>
      <c r="R27" s="210"/>
      <c r="S27" s="113">
        <f t="shared" si="9"/>
        <v>21</v>
      </c>
    </row>
    <row r="28" spans="2:19" s="183" customFormat="1" ht="14.25">
      <c r="B28" s="190" t="s">
        <v>30</v>
      </c>
      <c r="C28" s="191" t="s">
        <v>31</v>
      </c>
      <c r="D28" s="192" t="s">
        <v>32</v>
      </c>
      <c r="E28" s="3"/>
      <c r="F28" s="3"/>
      <c r="G28" s="3"/>
      <c r="H28" s="15"/>
      <c r="I28" s="15"/>
      <c r="J28" s="15"/>
      <c r="K28" s="382"/>
      <c r="L28" s="433"/>
      <c r="M28" s="207"/>
      <c r="N28" s="452"/>
      <c r="O28" s="207"/>
      <c r="P28" s="128"/>
      <c r="Q28" s="128"/>
      <c r="R28" s="208"/>
      <c r="S28" s="110"/>
    </row>
    <row r="29" spans="2:19" s="183" customFormat="1" ht="14.25">
      <c r="B29" s="184" t="s">
        <v>24</v>
      </c>
      <c r="C29" s="185"/>
      <c r="D29" s="186" t="s">
        <v>25</v>
      </c>
      <c r="E29" s="3">
        <v>794</v>
      </c>
      <c r="F29" s="3">
        <v>771</v>
      </c>
      <c r="G29" s="3">
        <v>812</v>
      </c>
      <c r="H29" s="15">
        <v>844</v>
      </c>
      <c r="I29" s="15">
        <v>864</v>
      </c>
      <c r="J29" s="15">
        <v>903</v>
      </c>
      <c r="K29" s="9">
        <v>983</v>
      </c>
      <c r="L29" s="429">
        <f>860+120</f>
        <v>980</v>
      </c>
      <c r="M29" s="207"/>
      <c r="N29" s="452">
        <f t="shared" ref="N29:N32" si="10">L29-K29</f>
        <v>-3</v>
      </c>
      <c r="O29" s="207"/>
      <c r="P29" s="100">
        <v>137</v>
      </c>
      <c r="Q29" s="100">
        <v>156</v>
      </c>
      <c r="R29" s="208"/>
      <c r="S29" s="110">
        <f t="shared" ref="S29:S32" si="11">Q29-P29</f>
        <v>19</v>
      </c>
    </row>
    <row r="30" spans="2:19" s="183" customFormat="1" ht="14.25">
      <c r="B30" s="184" t="s">
        <v>26</v>
      </c>
      <c r="C30" s="185"/>
      <c r="D30" s="186" t="s">
        <v>27</v>
      </c>
      <c r="E30" s="3">
        <v>190</v>
      </c>
      <c r="F30" s="3">
        <v>198</v>
      </c>
      <c r="G30" s="3">
        <v>190</v>
      </c>
      <c r="H30" s="15">
        <v>197</v>
      </c>
      <c r="I30" s="15">
        <v>218</v>
      </c>
      <c r="J30" s="15">
        <v>270</v>
      </c>
      <c r="K30" s="9">
        <v>272</v>
      </c>
      <c r="L30" s="429">
        <v>320</v>
      </c>
      <c r="M30" s="207"/>
      <c r="N30" s="452">
        <f t="shared" si="10"/>
        <v>48</v>
      </c>
      <c r="O30" s="207"/>
      <c r="P30" s="100">
        <v>42</v>
      </c>
      <c r="Q30" s="100">
        <v>45</v>
      </c>
      <c r="R30" s="208"/>
      <c r="S30" s="110">
        <f t="shared" si="11"/>
        <v>3</v>
      </c>
    </row>
    <row r="31" spans="2:19" s="183" customFormat="1" ht="14.25">
      <c r="B31" s="184" t="s">
        <v>33</v>
      </c>
      <c r="C31" s="185"/>
      <c r="D31" s="186" t="s">
        <v>34</v>
      </c>
      <c r="E31" s="3">
        <v>178</v>
      </c>
      <c r="F31" s="3">
        <v>179</v>
      </c>
      <c r="G31" s="3">
        <v>191</v>
      </c>
      <c r="H31" s="15">
        <v>171</v>
      </c>
      <c r="I31" s="15">
        <v>227</v>
      </c>
      <c r="J31" s="15">
        <v>260</v>
      </c>
      <c r="K31" s="9">
        <v>164</v>
      </c>
      <c r="L31" s="429">
        <v>200</v>
      </c>
      <c r="M31" s="207"/>
      <c r="N31" s="452">
        <f t="shared" si="10"/>
        <v>36</v>
      </c>
      <c r="O31" s="207"/>
      <c r="P31" s="100">
        <v>23</v>
      </c>
      <c r="Q31" s="100">
        <v>37</v>
      </c>
      <c r="R31" s="208"/>
      <c r="S31" s="110">
        <f t="shared" si="11"/>
        <v>14</v>
      </c>
    </row>
    <row r="32" spans="2:19" s="160" customFormat="1" ht="14.25">
      <c r="B32" s="187" t="s">
        <v>35</v>
      </c>
      <c r="C32" s="188"/>
      <c r="D32" s="189" t="s">
        <v>36</v>
      </c>
      <c r="E32" s="24">
        <v>1164</v>
      </c>
      <c r="F32" s="24">
        <v>1149</v>
      </c>
      <c r="G32" s="24">
        <v>1195</v>
      </c>
      <c r="H32" s="25">
        <v>1213</v>
      </c>
      <c r="I32" s="25">
        <v>1309</v>
      </c>
      <c r="J32" s="25">
        <v>1434</v>
      </c>
      <c r="K32" s="25">
        <f>SUM(K29:K31)</f>
        <v>1419</v>
      </c>
      <c r="L32" s="432">
        <f>SUM(L29:L31)</f>
        <v>1500</v>
      </c>
      <c r="M32" s="209"/>
      <c r="N32" s="455">
        <f t="shared" si="10"/>
        <v>81</v>
      </c>
      <c r="O32" s="209"/>
      <c r="P32" s="103">
        <f>SUM(P29:P31)</f>
        <v>202</v>
      </c>
      <c r="Q32" s="103">
        <f>SUM(Q29:Q31)</f>
        <v>238</v>
      </c>
      <c r="R32" s="210"/>
      <c r="S32" s="113">
        <f t="shared" si="11"/>
        <v>36</v>
      </c>
    </row>
    <row r="33" spans="1:19" s="183" customFormat="1" ht="14.25">
      <c r="B33" s="193" t="s">
        <v>37</v>
      </c>
      <c r="C33" s="191" t="s">
        <v>37</v>
      </c>
      <c r="D33" s="194"/>
      <c r="E33" s="3"/>
      <c r="F33" s="3"/>
      <c r="G33" s="3"/>
      <c r="H33" s="15"/>
      <c r="I33" s="15"/>
      <c r="J33" s="15"/>
      <c r="K33" s="382"/>
      <c r="L33" s="433"/>
      <c r="M33" s="207"/>
      <c r="N33" s="452"/>
      <c r="O33" s="207"/>
      <c r="P33" s="128"/>
      <c r="Q33" s="128"/>
      <c r="R33" s="208"/>
      <c r="S33" s="110"/>
    </row>
    <row r="34" spans="1:19" s="183" customFormat="1" ht="14.25">
      <c r="B34" s="184" t="s">
        <v>24</v>
      </c>
      <c r="C34" s="185"/>
      <c r="D34" s="186" t="s">
        <v>25</v>
      </c>
      <c r="E34" s="3">
        <v>1443</v>
      </c>
      <c r="F34" s="3">
        <v>1388</v>
      </c>
      <c r="G34" s="3">
        <v>1453</v>
      </c>
      <c r="H34" s="15">
        <v>1278</v>
      </c>
      <c r="I34" s="15">
        <v>1381</v>
      </c>
      <c r="J34" s="15">
        <v>1438</v>
      </c>
      <c r="K34" s="15">
        <f>K25+K29</f>
        <v>1554</v>
      </c>
      <c r="L34" s="16">
        <f>L25+L29</f>
        <v>1470</v>
      </c>
      <c r="M34" s="207"/>
      <c r="N34" s="452">
        <f t="shared" ref="N34:N37" si="12">L34-K34</f>
        <v>-84</v>
      </c>
      <c r="O34" s="207"/>
      <c r="P34" s="100">
        <f t="shared" ref="P34:Q35" si="13">P25+P29</f>
        <v>233</v>
      </c>
      <c r="Q34" s="100">
        <f t="shared" si="13"/>
        <v>274</v>
      </c>
      <c r="R34" s="208"/>
      <c r="S34" s="110">
        <f t="shared" ref="S34:S37" si="14">Q34-P34</f>
        <v>41</v>
      </c>
    </row>
    <row r="35" spans="1:19" s="183" customFormat="1" ht="14.25">
      <c r="B35" s="184" t="s">
        <v>26</v>
      </c>
      <c r="C35" s="185"/>
      <c r="D35" s="186" t="s">
        <v>27</v>
      </c>
      <c r="E35" s="3">
        <v>275</v>
      </c>
      <c r="F35" s="3">
        <v>314</v>
      </c>
      <c r="G35" s="3">
        <v>335</v>
      </c>
      <c r="H35" s="15">
        <v>422</v>
      </c>
      <c r="I35" s="15">
        <v>347</v>
      </c>
      <c r="J35" s="15">
        <v>387</v>
      </c>
      <c r="K35" s="15">
        <f>K26+K30</f>
        <v>372</v>
      </c>
      <c r="L35" s="16">
        <f>L26+L30</f>
        <v>420</v>
      </c>
      <c r="M35" s="207"/>
      <c r="N35" s="452">
        <f t="shared" si="12"/>
        <v>48</v>
      </c>
      <c r="O35" s="207"/>
      <c r="P35" s="100">
        <f t="shared" si="13"/>
        <v>62</v>
      </c>
      <c r="Q35" s="100">
        <f t="shared" si="13"/>
        <v>64</v>
      </c>
      <c r="R35" s="208"/>
      <c r="S35" s="110">
        <f t="shared" si="14"/>
        <v>2</v>
      </c>
    </row>
    <row r="36" spans="1:19" s="183" customFormat="1" ht="14.25">
      <c r="B36" s="184" t="s">
        <v>33</v>
      </c>
      <c r="C36" s="185"/>
      <c r="D36" s="186" t="s">
        <v>34</v>
      </c>
      <c r="E36" s="3">
        <v>178</v>
      </c>
      <c r="F36" s="3">
        <v>179</v>
      </c>
      <c r="G36" s="3">
        <v>191</v>
      </c>
      <c r="H36" s="15">
        <v>171</v>
      </c>
      <c r="I36" s="15">
        <v>227</v>
      </c>
      <c r="J36" s="15">
        <v>260</v>
      </c>
      <c r="K36" s="15">
        <f>K31</f>
        <v>164</v>
      </c>
      <c r="L36" s="16">
        <f>L31</f>
        <v>200</v>
      </c>
      <c r="M36" s="207"/>
      <c r="N36" s="452">
        <f t="shared" si="12"/>
        <v>36</v>
      </c>
      <c r="O36" s="207"/>
      <c r="P36" s="100">
        <f t="shared" ref="P36:Q36" si="15">P31</f>
        <v>23</v>
      </c>
      <c r="Q36" s="100">
        <f t="shared" si="15"/>
        <v>37</v>
      </c>
      <c r="R36" s="208"/>
      <c r="S36" s="110">
        <f t="shared" si="14"/>
        <v>14</v>
      </c>
    </row>
    <row r="37" spans="1:19" s="160" customFormat="1" ht="15" thickBot="1">
      <c r="B37" s="195" t="s">
        <v>43</v>
      </c>
      <c r="C37" s="196"/>
      <c r="D37" s="197" t="s">
        <v>39</v>
      </c>
      <c r="E37" s="26">
        <v>1898</v>
      </c>
      <c r="F37" s="26">
        <v>1883</v>
      </c>
      <c r="G37" s="26">
        <v>1981</v>
      </c>
      <c r="H37" s="27">
        <v>1871</v>
      </c>
      <c r="I37" s="27">
        <v>1955</v>
      </c>
      <c r="J37" s="27">
        <v>2086</v>
      </c>
      <c r="K37" s="27">
        <f>SUM(K34:K36)</f>
        <v>2090</v>
      </c>
      <c r="L37" s="28">
        <f>SUM(L34:L36)</f>
        <v>2090</v>
      </c>
      <c r="M37" s="209"/>
      <c r="N37" s="456">
        <f t="shared" si="12"/>
        <v>0</v>
      </c>
      <c r="O37" s="209"/>
      <c r="P37" s="104">
        <f>SUM(P34:P36)</f>
        <v>318</v>
      </c>
      <c r="Q37" s="104">
        <f>SUM(Q34:Q36)</f>
        <v>375</v>
      </c>
      <c r="R37" s="210"/>
      <c r="S37" s="114">
        <f t="shared" si="14"/>
        <v>57</v>
      </c>
    </row>
    <row r="38" spans="1:19" ht="14.25" customHeight="1">
      <c r="A38" s="211"/>
      <c r="B38" s="205"/>
      <c r="C38" s="212"/>
      <c r="D38" s="213"/>
      <c r="E38" s="205"/>
      <c r="F38" s="205"/>
      <c r="G38" s="205"/>
      <c r="H38" s="205"/>
      <c r="I38" s="205"/>
      <c r="J38" s="205"/>
      <c r="K38" s="205"/>
      <c r="L38" s="205"/>
      <c r="M38" s="200"/>
      <c r="N38" s="457"/>
      <c r="O38" s="200"/>
      <c r="P38" s="206"/>
      <c r="Q38" s="206"/>
      <c r="R38" s="201"/>
      <c r="S38" s="214"/>
    </row>
    <row r="39" spans="1:19">
      <c r="B39" s="173" t="s">
        <v>44</v>
      </c>
      <c r="C39" s="174"/>
      <c r="D39" s="175" t="s">
        <v>122</v>
      </c>
      <c r="E39" s="12"/>
      <c r="F39" s="12"/>
      <c r="G39" s="12"/>
      <c r="H39" s="12"/>
      <c r="I39" s="12"/>
      <c r="J39" s="12"/>
      <c r="K39" s="12"/>
      <c r="L39" s="380"/>
      <c r="M39" s="215"/>
      <c r="N39" s="458"/>
      <c r="O39" s="215"/>
      <c r="P39" s="99"/>
      <c r="Q39" s="99"/>
      <c r="R39" s="148"/>
      <c r="S39" s="111"/>
    </row>
    <row r="40" spans="1:19">
      <c r="B40" s="178" t="s">
        <v>21</v>
      </c>
      <c r="C40" s="191" t="s">
        <v>22</v>
      </c>
      <c r="D40" s="192" t="s">
        <v>42</v>
      </c>
      <c r="E40" s="3">
        <v>-27</v>
      </c>
      <c r="F40" s="3">
        <v>-1</v>
      </c>
      <c r="G40" s="3">
        <v>14</v>
      </c>
      <c r="H40" s="15">
        <v>-7</v>
      </c>
      <c r="I40" s="15">
        <v>-29</v>
      </c>
      <c r="J40" s="15">
        <v>-38</v>
      </c>
      <c r="K40" s="384">
        <v>-64</v>
      </c>
      <c r="L40" s="434">
        <v>-34</v>
      </c>
      <c r="M40" s="215"/>
      <c r="N40" s="454">
        <v>30</v>
      </c>
      <c r="O40" s="465"/>
      <c r="P40" s="466">
        <v>-27</v>
      </c>
      <c r="Q40" s="466">
        <v>-7</v>
      </c>
      <c r="R40" s="148"/>
      <c r="S40" s="112">
        <v>20</v>
      </c>
    </row>
    <row r="41" spans="1:19">
      <c r="B41" s="467" t="s">
        <v>30</v>
      </c>
      <c r="C41" s="191" t="s">
        <v>31</v>
      </c>
      <c r="D41" s="192" t="s">
        <v>32</v>
      </c>
      <c r="E41" s="3">
        <v>135</v>
      </c>
      <c r="F41" s="3">
        <v>136</v>
      </c>
      <c r="G41" s="3">
        <v>138</v>
      </c>
      <c r="H41" s="15">
        <v>114</v>
      </c>
      <c r="I41" s="15">
        <v>126</v>
      </c>
      <c r="J41" s="15">
        <v>118</v>
      </c>
      <c r="K41" s="468">
        <v>156</v>
      </c>
      <c r="L41" s="469">
        <v>134</v>
      </c>
      <c r="M41" s="146"/>
      <c r="N41" s="452">
        <v>-22</v>
      </c>
      <c r="O41" s="146"/>
      <c r="P41" s="100">
        <v>-7</v>
      </c>
      <c r="Q41" s="100">
        <v>-2</v>
      </c>
      <c r="R41" s="148"/>
      <c r="S41" s="110">
        <v>5</v>
      </c>
    </row>
    <row r="42" spans="1:19" s="216" customFormat="1" ht="16.5" thickBot="1">
      <c r="B42" s="317" t="s">
        <v>45</v>
      </c>
      <c r="C42" s="196"/>
      <c r="D42" s="197" t="s">
        <v>39</v>
      </c>
      <c r="E42" s="26">
        <v>108</v>
      </c>
      <c r="F42" s="26">
        <v>135</v>
      </c>
      <c r="G42" s="26">
        <v>152</v>
      </c>
      <c r="H42" s="27">
        <v>107</v>
      </c>
      <c r="I42" s="27">
        <v>97</v>
      </c>
      <c r="J42" s="27">
        <v>80</v>
      </c>
      <c r="K42" s="470">
        <v>92</v>
      </c>
      <c r="L42" s="435">
        <v>100</v>
      </c>
      <c r="M42" s="218"/>
      <c r="N42" s="456">
        <v>8</v>
      </c>
      <c r="O42" s="218"/>
      <c r="P42" s="104">
        <v>-34</v>
      </c>
      <c r="Q42" s="104">
        <v>-9</v>
      </c>
      <c r="R42" s="217"/>
      <c r="S42" s="114">
        <v>25</v>
      </c>
    </row>
    <row r="43" spans="1:19">
      <c r="M43" s="215"/>
      <c r="N43" s="146"/>
      <c r="O43" s="215"/>
      <c r="R43" s="148"/>
    </row>
    <row r="44" spans="1:19" s="220" customFormat="1">
      <c r="A44" s="146"/>
      <c r="B44" s="221" t="s">
        <v>46</v>
      </c>
      <c r="C44" s="222"/>
      <c r="D44" s="213"/>
      <c r="E44" s="211"/>
      <c r="F44" s="211"/>
      <c r="G44" s="211"/>
      <c r="H44" s="211"/>
      <c r="I44" s="211"/>
      <c r="J44" s="211"/>
      <c r="K44" s="211"/>
      <c r="L44" s="211"/>
      <c r="M44" s="223"/>
      <c r="N44" s="211"/>
      <c r="O44" s="223"/>
      <c r="P44" s="224"/>
      <c r="Q44" s="224"/>
      <c r="R44" s="225"/>
      <c r="S44" s="224"/>
    </row>
    <row r="45" spans="1:19" s="220" customFormat="1">
      <c r="A45" s="146"/>
      <c r="B45" s="221" t="s">
        <v>47</v>
      </c>
      <c r="C45" s="222"/>
      <c r="D45" s="213"/>
      <c r="E45" s="211"/>
      <c r="F45" s="211"/>
      <c r="G45" s="211"/>
      <c r="H45" s="211"/>
      <c r="I45" s="211"/>
      <c r="J45" s="211"/>
      <c r="K45" s="211"/>
      <c r="L45" s="211"/>
      <c r="M45" s="223"/>
      <c r="N45" s="211"/>
      <c r="O45" s="223"/>
      <c r="P45" s="224"/>
      <c r="Q45" s="224"/>
      <c r="R45" s="225"/>
      <c r="S45" s="224"/>
    </row>
  </sheetData>
  <sheetProtection algorithmName="SHA-512" hashValue="Bb4Sq1AqNhDHZLi2Agr8YzJLNPV21nw7WhsNdbSBJm9urZVigsWp8zSCcjeWrgYa56RU+5TQV1j6gChkDTXCxA==" saltValue="OhsVMcJ3Fv1oEc6d2oYhSg==" spinCount="100000" sheet="1" objects="1" scenarios="1"/>
  <mergeCells count="2">
    <mergeCell ref="B4:D6"/>
    <mergeCell ref="P6:Q6"/>
  </mergeCells>
  <phoneticPr fontId="5"/>
  <conditionalFormatting sqref="A4:A6 E4:K37 A7:D38 F26:F38 B44:C45 B39:L42 N39:N42 P39:Q42 S39:S42">
    <cfRule type="containsErrors" dxfId="90" priority="162">
      <formula>ISERROR(A4)</formula>
    </cfRule>
  </conditionalFormatting>
  <conditionalFormatting sqref="B1:C4">
    <cfRule type="containsErrors" dxfId="89" priority="83">
      <formula>ISERROR(B1)</formula>
    </cfRule>
  </conditionalFormatting>
  <conditionalFormatting sqref="N4:N37">
    <cfRule type="containsErrors" dxfId="88" priority="5">
      <formula>ISERROR(N4)</formula>
    </cfRule>
  </conditionalFormatting>
  <conditionalFormatting sqref="P6 P7:Q37">
    <cfRule type="containsErrors" dxfId="87" priority="13">
      <formula>ISERROR(P6)</formula>
    </cfRule>
  </conditionalFormatting>
  <conditionalFormatting sqref="P4:Q5">
    <cfRule type="containsErrors" dxfId="86" priority="8">
      <formula>ISERROR(P4)</formula>
    </cfRule>
  </conditionalFormatting>
  <conditionalFormatting sqref="S4:S37">
    <cfRule type="containsErrors" dxfId="85" priority="12">
      <formula>ISERROR(S4)</formula>
    </cfRule>
  </conditionalFormatting>
  <conditionalFormatting sqref="L7:L37">
    <cfRule type="containsErrors" dxfId="84" priority="2">
      <formula>ISERROR(L7)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S26"/>
  <sheetViews>
    <sheetView showGridLines="0" view="pageBreakPreview" zoomScaleNormal="85" zoomScaleSheetLayoutView="100" workbookViewId="0">
      <selection activeCell="J2" sqref="J2"/>
    </sheetView>
  </sheetViews>
  <sheetFormatPr defaultColWidth="9" defaultRowHeight="15.75"/>
  <cols>
    <col min="1" max="1" width="1.625" style="146" customWidth="1"/>
    <col min="2" max="2" width="40.625" style="146" customWidth="1"/>
    <col min="3" max="3" width="5.625" style="219" customWidth="1"/>
    <col min="4" max="4" width="27.875" style="220" customWidth="1"/>
    <col min="5" max="12" width="11.625" style="146" customWidth="1"/>
    <col min="13" max="13" width="1.625" style="215" customWidth="1"/>
    <col min="14" max="14" width="11.625" style="146" customWidth="1"/>
    <col min="15" max="15" width="1.625" style="215" customWidth="1"/>
    <col min="16" max="17" width="9" style="148"/>
    <col min="18" max="18" width="1.625" style="148" customWidth="1"/>
    <col min="19" max="19" width="9" style="148"/>
    <col min="20" max="16384" width="9" style="146"/>
  </cols>
  <sheetData>
    <row r="1" spans="1:19" s="138" customFormat="1" ht="39.950000000000003" customHeight="1">
      <c r="B1" s="139" t="s">
        <v>48</v>
      </c>
      <c r="C1" s="140"/>
      <c r="D1" s="141"/>
      <c r="M1" s="142"/>
      <c r="O1" s="142"/>
      <c r="P1" s="143"/>
      <c r="Q1" s="143"/>
      <c r="R1" s="143"/>
      <c r="S1" s="143"/>
    </row>
    <row r="2" spans="1:19" s="138" customFormat="1" ht="39.950000000000003" customHeight="1">
      <c r="B2" s="139" t="s">
        <v>49</v>
      </c>
      <c r="C2" s="140"/>
      <c r="D2" s="141"/>
      <c r="M2" s="142"/>
      <c r="O2" s="142"/>
      <c r="P2" s="143"/>
      <c r="Q2" s="143"/>
      <c r="R2" s="143"/>
      <c r="S2" s="143"/>
    </row>
    <row r="3" spans="1:19" s="138" customFormat="1" ht="15" customHeight="1">
      <c r="B3" s="139"/>
      <c r="C3" s="140"/>
      <c r="D3" s="141"/>
      <c r="L3" s="145"/>
      <c r="M3" s="146"/>
      <c r="O3" s="146"/>
      <c r="P3" s="143"/>
      <c r="Q3" s="143"/>
      <c r="R3" s="143"/>
      <c r="S3" s="147" t="s">
        <v>119</v>
      </c>
    </row>
    <row r="4" spans="1:19" s="160" customFormat="1" ht="15" customHeight="1">
      <c r="A4" s="150"/>
      <c r="B4" s="474"/>
      <c r="C4" s="474"/>
      <c r="D4" s="476"/>
      <c r="E4" s="227" t="s">
        <v>3</v>
      </c>
      <c r="F4" s="228" t="s">
        <v>4</v>
      </c>
      <c r="G4" s="229" t="s">
        <v>5</v>
      </c>
      <c r="H4" s="229" t="s">
        <v>6</v>
      </c>
      <c r="I4" s="230" t="s">
        <v>50</v>
      </c>
      <c r="J4" s="230" t="s">
        <v>8</v>
      </c>
      <c r="K4" s="154" t="s">
        <v>9</v>
      </c>
      <c r="L4" s="461" t="s">
        <v>11</v>
      </c>
      <c r="M4" s="155"/>
      <c r="N4" s="385" t="s">
        <v>10</v>
      </c>
      <c r="O4" s="155"/>
      <c r="P4" s="159" t="s">
        <v>9</v>
      </c>
      <c r="Q4" s="231" t="s">
        <v>11</v>
      </c>
      <c r="R4" s="158"/>
      <c r="S4" s="159" t="s">
        <v>10</v>
      </c>
    </row>
    <row r="5" spans="1:19" s="160" customFormat="1" ht="15" customHeight="1">
      <c r="A5" s="150" t="s">
        <v>12</v>
      </c>
      <c r="B5" s="476"/>
      <c r="C5" s="476"/>
      <c r="D5" s="476"/>
      <c r="E5" s="161" t="s">
        <v>13</v>
      </c>
      <c r="F5" s="161" t="s">
        <v>13</v>
      </c>
      <c r="G5" s="163" t="s">
        <v>13</v>
      </c>
      <c r="H5" s="163" t="s">
        <v>13</v>
      </c>
      <c r="I5" s="164" t="s">
        <v>13</v>
      </c>
      <c r="J5" s="164" t="s">
        <v>13</v>
      </c>
      <c r="K5" s="164" t="s">
        <v>14</v>
      </c>
      <c r="L5" s="426" t="s">
        <v>15</v>
      </c>
      <c r="M5" s="155"/>
      <c r="N5" s="386" t="s">
        <v>120</v>
      </c>
      <c r="O5" s="155"/>
      <c r="P5" s="165" t="s">
        <v>118</v>
      </c>
      <c r="Q5" s="166" t="s">
        <v>118</v>
      </c>
      <c r="R5" s="158"/>
      <c r="S5" s="167" t="s">
        <v>118</v>
      </c>
    </row>
    <row r="6" spans="1:19" s="160" customFormat="1" ht="15" customHeight="1">
      <c r="B6" s="476"/>
      <c r="C6" s="476"/>
      <c r="D6" s="476"/>
      <c r="E6" s="168" t="s">
        <v>16</v>
      </c>
      <c r="F6" s="168" t="s">
        <v>16</v>
      </c>
      <c r="G6" s="170" t="s">
        <v>16</v>
      </c>
      <c r="H6" s="170" t="s">
        <v>16</v>
      </c>
      <c r="I6" s="171" t="s">
        <v>16</v>
      </c>
      <c r="J6" s="171" t="s">
        <v>16</v>
      </c>
      <c r="K6" s="171" t="s">
        <v>16</v>
      </c>
      <c r="L6" s="427" t="s">
        <v>17</v>
      </c>
      <c r="M6" s="155"/>
      <c r="N6" s="387" t="s">
        <v>121</v>
      </c>
      <c r="O6" s="155"/>
      <c r="P6" s="475" t="s">
        <v>18</v>
      </c>
      <c r="Q6" s="475"/>
      <c r="R6" s="158"/>
      <c r="S6" s="172"/>
    </row>
    <row r="7" spans="1:19" s="160" customFormat="1" ht="14.25">
      <c r="B7" s="173" t="s">
        <v>19</v>
      </c>
      <c r="C7" s="174"/>
      <c r="D7" s="175" t="s">
        <v>20</v>
      </c>
      <c r="E7" s="2"/>
      <c r="F7" s="2"/>
      <c r="G7" s="2"/>
      <c r="H7" s="2"/>
      <c r="I7" s="2"/>
      <c r="J7" s="2"/>
      <c r="K7" s="2"/>
      <c r="L7" s="378"/>
      <c r="M7" s="176"/>
      <c r="N7" s="2"/>
      <c r="O7" s="176"/>
      <c r="P7" s="96"/>
      <c r="Q7" s="96"/>
      <c r="R7" s="177"/>
      <c r="S7" s="96"/>
    </row>
    <row r="8" spans="1:19" s="183" customFormat="1" ht="14.25">
      <c r="B8" s="232" t="s">
        <v>51</v>
      </c>
      <c r="C8" s="233" t="s">
        <v>22</v>
      </c>
      <c r="D8" s="234" t="s">
        <v>52</v>
      </c>
      <c r="E8" s="3">
        <v>420</v>
      </c>
      <c r="F8" s="47">
        <v>637</v>
      </c>
      <c r="G8" s="47">
        <v>612</v>
      </c>
      <c r="H8" s="48">
        <v>977</v>
      </c>
      <c r="I8" s="48">
        <v>1559</v>
      </c>
      <c r="J8" s="15">
        <v>2028</v>
      </c>
      <c r="K8" s="384">
        <v>1562</v>
      </c>
      <c r="L8" s="434">
        <v>2070</v>
      </c>
      <c r="M8" s="235"/>
      <c r="N8" s="388">
        <f>L8-K8</f>
        <v>508</v>
      </c>
      <c r="O8" s="235"/>
      <c r="P8" s="102">
        <v>63</v>
      </c>
      <c r="Q8" s="129">
        <v>417</v>
      </c>
      <c r="R8" s="236"/>
      <c r="S8" s="102">
        <f>Q8-P8</f>
        <v>354</v>
      </c>
    </row>
    <row r="9" spans="1:19" s="183" customFormat="1" ht="14.25">
      <c r="B9" s="205" t="s">
        <v>30</v>
      </c>
      <c r="C9" s="212" t="s">
        <v>31</v>
      </c>
      <c r="D9" s="221" t="s">
        <v>53</v>
      </c>
      <c r="E9" s="3">
        <v>51</v>
      </c>
      <c r="F9" s="47">
        <v>84</v>
      </c>
      <c r="G9" s="3">
        <v>257</v>
      </c>
      <c r="H9" s="15">
        <v>72</v>
      </c>
      <c r="I9" s="15">
        <v>1619</v>
      </c>
      <c r="J9" s="15">
        <v>415</v>
      </c>
      <c r="K9" s="15">
        <v>1656</v>
      </c>
      <c r="L9" s="16">
        <v>1120</v>
      </c>
      <c r="M9" s="237"/>
      <c r="N9" s="389">
        <f t="shared" ref="N9:N10" si="0">L9-K9</f>
        <v>-536</v>
      </c>
      <c r="O9" s="237"/>
      <c r="P9" s="101">
        <v>1129</v>
      </c>
      <c r="Q9" s="100">
        <v>902</v>
      </c>
      <c r="R9" s="236"/>
      <c r="S9" s="101">
        <f t="shared" ref="S9:S10" si="1">Q9-P9</f>
        <v>-227</v>
      </c>
    </row>
    <row r="10" spans="1:19" s="160" customFormat="1" ht="15" thickBot="1">
      <c r="B10" s="195" t="s">
        <v>38</v>
      </c>
      <c r="C10" s="196"/>
      <c r="D10" s="197" t="s">
        <v>54</v>
      </c>
      <c r="E10" s="26">
        <v>471</v>
      </c>
      <c r="F10" s="49">
        <v>721</v>
      </c>
      <c r="G10" s="26">
        <v>869</v>
      </c>
      <c r="H10" s="27">
        <v>1049</v>
      </c>
      <c r="I10" s="27">
        <v>3178</v>
      </c>
      <c r="J10" s="27">
        <v>2443</v>
      </c>
      <c r="K10" s="27">
        <f>SUM(K8:K9)</f>
        <v>3218</v>
      </c>
      <c r="L10" s="28">
        <f>SUM(L8:L9)</f>
        <v>3190</v>
      </c>
      <c r="M10" s="238"/>
      <c r="N10" s="390">
        <f t="shared" si="0"/>
        <v>-28</v>
      </c>
      <c r="O10" s="238"/>
      <c r="P10" s="105">
        <f>SUM(P8:P9)</f>
        <v>1192</v>
      </c>
      <c r="Q10" s="104">
        <f>SUM(Q8:Q9)</f>
        <v>1319</v>
      </c>
      <c r="R10" s="239"/>
      <c r="S10" s="105">
        <f t="shared" si="1"/>
        <v>127</v>
      </c>
    </row>
    <row r="11" spans="1:19" s="183" customFormat="1" ht="14.25" customHeight="1">
      <c r="B11" s="198"/>
      <c r="C11" s="191"/>
      <c r="D11" s="199"/>
      <c r="E11" s="50"/>
      <c r="F11" s="50"/>
      <c r="G11" s="16"/>
      <c r="H11" s="16"/>
      <c r="I11" s="16"/>
      <c r="J11" s="16"/>
      <c r="K11" s="16"/>
      <c r="L11" s="16"/>
      <c r="M11" s="237"/>
      <c r="N11" s="389"/>
      <c r="O11" s="237"/>
      <c r="P11" s="101"/>
      <c r="Q11" s="101"/>
      <c r="R11" s="236"/>
      <c r="S11" s="101"/>
    </row>
    <row r="12" spans="1:19" s="160" customFormat="1" ht="14.25">
      <c r="B12" s="202" t="s">
        <v>40</v>
      </c>
      <c r="C12" s="174"/>
      <c r="D12" s="175" t="s">
        <v>41</v>
      </c>
      <c r="E12" s="51"/>
      <c r="F12" s="51"/>
      <c r="G12" s="51"/>
      <c r="H12" s="51"/>
      <c r="I12" s="51"/>
      <c r="J12" s="51"/>
      <c r="K12" s="51"/>
      <c r="L12" s="391"/>
      <c r="M12" s="238"/>
      <c r="N12" s="51"/>
      <c r="O12" s="238"/>
      <c r="P12" s="109"/>
      <c r="Q12" s="109"/>
      <c r="R12" s="239"/>
      <c r="S12" s="109"/>
    </row>
    <row r="13" spans="1:19" s="183" customFormat="1" ht="14.25">
      <c r="B13" s="232" t="s">
        <v>21</v>
      </c>
      <c r="C13" s="233" t="s">
        <v>22</v>
      </c>
      <c r="D13" s="234" t="s">
        <v>52</v>
      </c>
      <c r="E13" s="3">
        <v>366</v>
      </c>
      <c r="F13" s="47">
        <v>339</v>
      </c>
      <c r="G13" s="47">
        <v>472</v>
      </c>
      <c r="H13" s="48">
        <v>708</v>
      </c>
      <c r="I13" s="48">
        <v>1007</v>
      </c>
      <c r="J13" s="15">
        <v>1184</v>
      </c>
      <c r="K13" s="384">
        <v>1654</v>
      </c>
      <c r="L13" s="434">
        <v>1490</v>
      </c>
      <c r="M13" s="237"/>
      <c r="N13" s="392">
        <f t="shared" ref="N13:N15" si="2">L13-K13</f>
        <v>-164</v>
      </c>
      <c r="O13" s="237"/>
      <c r="P13" s="102">
        <v>332</v>
      </c>
      <c r="Q13" s="129">
        <v>377</v>
      </c>
      <c r="R13" s="236"/>
      <c r="S13" s="102">
        <f t="shared" ref="S13:S15" si="3">Q13-P13</f>
        <v>45</v>
      </c>
    </row>
    <row r="14" spans="1:19" s="183" customFormat="1" ht="14.25">
      <c r="B14" s="205" t="s">
        <v>30</v>
      </c>
      <c r="C14" s="212" t="s">
        <v>31</v>
      </c>
      <c r="D14" s="221" t="s">
        <v>53</v>
      </c>
      <c r="E14" s="3">
        <v>54</v>
      </c>
      <c r="F14" s="47">
        <v>61</v>
      </c>
      <c r="G14" s="3">
        <v>90</v>
      </c>
      <c r="H14" s="15">
        <v>115</v>
      </c>
      <c r="I14" s="15">
        <v>110</v>
      </c>
      <c r="J14" s="15">
        <v>210</v>
      </c>
      <c r="K14" s="15">
        <v>329</v>
      </c>
      <c r="L14" s="16">
        <v>550</v>
      </c>
      <c r="M14" s="237"/>
      <c r="N14" s="389">
        <f t="shared" si="2"/>
        <v>221</v>
      </c>
      <c r="O14" s="237"/>
      <c r="P14" s="101">
        <v>70</v>
      </c>
      <c r="Q14" s="100">
        <v>127</v>
      </c>
      <c r="R14" s="236"/>
      <c r="S14" s="101">
        <f t="shared" si="3"/>
        <v>57</v>
      </c>
    </row>
    <row r="15" spans="1:19" s="160" customFormat="1" ht="15" thickBot="1">
      <c r="B15" s="195" t="s">
        <v>43</v>
      </c>
      <c r="C15" s="196"/>
      <c r="D15" s="197" t="s">
        <v>54</v>
      </c>
      <c r="E15" s="26">
        <v>420</v>
      </c>
      <c r="F15" s="49">
        <v>400</v>
      </c>
      <c r="G15" s="26">
        <v>562</v>
      </c>
      <c r="H15" s="27">
        <v>823</v>
      </c>
      <c r="I15" s="27">
        <v>1117</v>
      </c>
      <c r="J15" s="27">
        <v>1394</v>
      </c>
      <c r="K15" s="27">
        <f>SUM(K13:K14)</f>
        <v>1983</v>
      </c>
      <c r="L15" s="28">
        <f>SUM(L13:L14)</f>
        <v>2040</v>
      </c>
      <c r="M15" s="238"/>
      <c r="N15" s="390">
        <f t="shared" si="2"/>
        <v>57</v>
      </c>
      <c r="O15" s="238"/>
      <c r="P15" s="105">
        <f>SUM(P13:P14)</f>
        <v>402</v>
      </c>
      <c r="Q15" s="104">
        <f>SUM(Q13:Q14)</f>
        <v>504</v>
      </c>
      <c r="R15" s="239"/>
      <c r="S15" s="105">
        <f t="shared" si="3"/>
        <v>102</v>
      </c>
    </row>
    <row r="16" spans="1:19" ht="14.25" customHeight="1">
      <c r="A16" s="211"/>
      <c r="B16" s="205"/>
      <c r="C16" s="212"/>
      <c r="D16" s="213"/>
      <c r="E16" s="207"/>
      <c r="F16" s="207"/>
      <c r="G16" s="207"/>
      <c r="H16" s="207"/>
      <c r="I16" s="207"/>
      <c r="J16" s="207"/>
      <c r="K16" s="207"/>
      <c r="L16" s="207"/>
      <c r="M16" s="237"/>
      <c r="N16" s="207"/>
      <c r="O16" s="237"/>
      <c r="P16" s="208"/>
      <c r="Q16" s="208"/>
      <c r="S16" s="208"/>
    </row>
    <row r="17" spans="1:19" s="160" customFormat="1" ht="14.25">
      <c r="B17" s="173" t="s">
        <v>44</v>
      </c>
      <c r="C17" s="174"/>
      <c r="D17" s="175" t="s">
        <v>55</v>
      </c>
      <c r="E17" s="51"/>
      <c r="F17" s="51"/>
      <c r="G17" s="51"/>
      <c r="H17" s="51"/>
      <c r="I17" s="51"/>
      <c r="J17" s="51"/>
      <c r="K17" s="51"/>
      <c r="L17" s="391"/>
      <c r="M17" s="238"/>
      <c r="N17" s="51"/>
      <c r="O17" s="238"/>
      <c r="P17" s="109"/>
      <c r="Q17" s="109"/>
      <c r="R17" s="239"/>
      <c r="S17" s="109"/>
    </row>
    <row r="18" spans="1:19" s="183" customFormat="1" ht="14.25">
      <c r="B18" s="232" t="s">
        <v>21</v>
      </c>
      <c r="C18" s="233" t="s">
        <v>22</v>
      </c>
      <c r="D18" s="234" t="s">
        <v>52</v>
      </c>
      <c r="E18" s="3">
        <v>-106</v>
      </c>
      <c r="F18" s="47">
        <v>-92</v>
      </c>
      <c r="G18" s="3">
        <v>3</v>
      </c>
      <c r="H18" s="15">
        <v>18</v>
      </c>
      <c r="I18" s="15">
        <v>31</v>
      </c>
      <c r="J18" s="15">
        <v>60</v>
      </c>
      <c r="K18" s="384">
        <v>79</v>
      </c>
      <c r="L18" s="434">
        <v>73</v>
      </c>
      <c r="M18" s="237"/>
      <c r="N18" s="392">
        <f t="shared" ref="N18:N20" si="4">L18-K18</f>
        <v>-6</v>
      </c>
      <c r="O18" s="237"/>
      <c r="P18" s="102">
        <v>1</v>
      </c>
      <c r="Q18" s="129">
        <v>7</v>
      </c>
      <c r="R18" s="236"/>
      <c r="S18" s="102">
        <f t="shared" ref="S18:S20" si="5">Q18-P18</f>
        <v>6</v>
      </c>
    </row>
    <row r="19" spans="1:19" s="183" customFormat="1" ht="14.25">
      <c r="B19" s="205" t="s">
        <v>30</v>
      </c>
      <c r="C19" s="212" t="s">
        <v>31</v>
      </c>
      <c r="D19" s="221" t="s">
        <v>53</v>
      </c>
      <c r="E19" s="3">
        <v>11</v>
      </c>
      <c r="F19" s="47">
        <v>13</v>
      </c>
      <c r="G19" s="3">
        <v>3</v>
      </c>
      <c r="H19" s="15">
        <v>1</v>
      </c>
      <c r="I19" s="15">
        <v>-4</v>
      </c>
      <c r="J19" s="15">
        <v>10</v>
      </c>
      <c r="K19" s="15">
        <v>20</v>
      </c>
      <c r="L19" s="16">
        <v>62</v>
      </c>
      <c r="M19" s="237"/>
      <c r="N19" s="389">
        <f t="shared" si="4"/>
        <v>42</v>
      </c>
      <c r="O19" s="237"/>
      <c r="P19" s="101">
        <v>4</v>
      </c>
      <c r="Q19" s="100">
        <v>9</v>
      </c>
      <c r="R19" s="236"/>
      <c r="S19" s="101">
        <f t="shared" si="5"/>
        <v>5</v>
      </c>
    </row>
    <row r="20" spans="1:19" s="160" customFormat="1" ht="15" thickBot="1">
      <c r="B20" s="195" t="s">
        <v>56</v>
      </c>
      <c r="C20" s="196"/>
      <c r="D20" s="197" t="s">
        <v>54</v>
      </c>
      <c r="E20" s="26">
        <v>-95</v>
      </c>
      <c r="F20" s="49">
        <v>-79</v>
      </c>
      <c r="G20" s="26">
        <v>6</v>
      </c>
      <c r="H20" s="27">
        <v>19</v>
      </c>
      <c r="I20" s="27">
        <v>27</v>
      </c>
      <c r="J20" s="27">
        <v>70</v>
      </c>
      <c r="K20" s="27">
        <f>SUM(K18:K19)</f>
        <v>99</v>
      </c>
      <c r="L20" s="28">
        <f>SUM(L18:L19)</f>
        <v>135</v>
      </c>
      <c r="M20" s="238"/>
      <c r="N20" s="390">
        <f t="shared" si="4"/>
        <v>36</v>
      </c>
      <c r="O20" s="238"/>
      <c r="P20" s="105">
        <f>SUM(P18:P19)</f>
        <v>5</v>
      </c>
      <c r="Q20" s="104">
        <f>SUM(Q18:Q19)</f>
        <v>16</v>
      </c>
      <c r="R20" s="239"/>
      <c r="S20" s="105">
        <f t="shared" si="5"/>
        <v>11</v>
      </c>
    </row>
    <row r="21" spans="1:19" s="220" customFormat="1">
      <c r="A21" s="146"/>
      <c r="B21" s="221"/>
      <c r="C21" s="222"/>
      <c r="D21" s="213"/>
      <c r="E21" s="211"/>
      <c r="F21" s="211"/>
      <c r="G21" s="211"/>
      <c r="H21" s="211"/>
      <c r="I21" s="211"/>
      <c r="J21" s="211"/>
      <c r="K21" s="211"/>
      <c r="L21" s="211"/>
      <c r="M21" s="223"/>
      <c r="N21" s="211"/>
      <c r="O21" s="223"/>
      <c r="P21" s="148"/>
      <c r="Q21" s="148"/>
      <c r="R21" s="148"/>
      <c r="S21" s="240"/>
    </row>
    <row r="22" spans="1:19" s="220" customFormat="1">
      <c r="A22" s="146"/>
      <c r="B22" s="221" t="s">
        <v>46</v>
      </c>
      <c r="C22" s="222"/>
      <c r="D22" s="213"/>
      <c r="E22" s="211"/>
      <c r="F22" s="211"/>
      <c r="G22" s="211"/>
      <c r="H22" s="211"/>
      <c r="I22" s="211"/>
      <c r="J22" s="211"/>
      <c r="K22" s="211"/>
      <c r="L22" s="211"/>
      <c r="M22" s="223"/>
      <c r="N22" s="211"/>
      <c r="O22" s="223"/>
      <c r="P22" s="148"/>
      <c r="Q22" s="148"/>
      <c r="R22" s="148"/>
      <c r="S22" s="240"/>
    </row>
    <row r="23" spans="1:19" s="220" customFormat="1">
      <c r="A23" s="146"/>
      <c r="B23" s="221" t="s">
        <v>47</v>
      </c>
      <c r="C23" s="222"/>
      <c r="D23" s="213"/>
      <c r="E23" s="211"/>
      <c r="F23" s="211"/>
      <c r="G23" s="211"/>
      <c r="H23" s="211"/>
      <c r="I23" s="211"/>
      <c r="J23" s="211"/>
      <c r="K23" s="211"/>
      <c r="L23" s="211"/>
      <c r="M23" s="223"/>
      <c r="N23" s="211"/>
      <c r="O23" s="223"/>
      <c r="P23" s="148"/>
      <c r="Q23" s="148"/>
      <c r="R23" s="148"/>
      <c r="S23" s="240"/>
    </row>
    <row r="24" spans="1:19">
      <c r="C24" s="185"/>
      <c r="D24" s="213"/>
      <c r="E24" s="211"/>
      <c r="F24" s="211"/>
      <c r="G24" s="211"/>
      <c r="H24" s="211"/>
      <c r="I24" s="211"/>
      <c r="J24" s="211"/>
      <c r="K24" s="211"/>
      <c r="L24" s="211"/>
      <c r="M24" s="223"/>
      <c r="N24" s="211"/>
      <c r="O24" s="223"/>
    </row>
    <row r="25" spans="1:19">
      <c r="B25" s="221" t="s">
        <v>57</v>
      </c>
      <c r="C25" s="185"/>
      <c r="D25" s="213"/>
      <c r="E25" s="211"/>
      <c r="F25" s="211"/>
      <c r="G25" s="211"/>
      <c r="H25" s="211"/>
      <c r="I25" s="211"/>
      <c r="J25" s="211"/>
      <c r="K25" s="211"/>
      <c r="L25" s="211"/>
      <c r="M25" s="223"/>
      <c r="N25" s="211"/>
      <c r="O25" s="223"/>
    </row>
    <row r="26" spans="1:19">
      <c r="B26" s="221" t="s">
        <v>58</v>
      </c>
      <c r="C26" s="185"/>
      <c r="D26" s="213"/>
      <c r="E26" s="211"/>
      <c r="F26" s="211"/>
      <c r="G26" s="211"/>
      <c r="H26" s="211"/>
      <c r="I26" s="211"/>
      <c r="J26" s="211"/>
      <c r="K26" s="211"/>
      <c r="L26" s="211"/>
      <c r="M26" s="223"/>
      <c r="N26" s="211"/>
      <c r="O26" s="223"/>
    </row>
  </sheetData>
  <sheetProtection algorithmName="SHA-512" hashValue="jxwMgP/4t/OR7ZEAjdH00xRT5Wh032QH5sJo696awekFMV282Mgudx372N9YaUpooAJcfVCwaCSr7NY3b87tfQ==" saltValue="baadNYGG4hJ7mkJ2ugMiJg==" spinCount="100000" sheet="1" objects="1" scenarios="1"/>
  <mergeCells count="2">
    <mergeCell ref="B4:D6"/>
    <mergeCell ref="P6:Q6"/>
  </mergeCells>
  <phoneticPr fontId="5"/>
  <conditionalFormatting sqref="A4:A6">
    <cfRule type="containsErrors" dxfId="83" priority="42">
      <formula>ISERROR(A4)</formula>
    </cfRule>
  </conditionalFormatting>
  <conditionalFormatting sqref="A7:D20">
    <cfRule type="containsErrors" dxfId="82" priority="35">
      <formula>ISERROR(A7)</formula>
    </cfRule>
  </conditionalFormatting>
  <conditionalFormatting sqref="B25:B26">
    <cfRule type="containsErrors" dxfId="81" priority="37">
      <formula>ISERROR(B25)</formula>
    </cfRule>
  </conditionalFormatting>
  <conditionalFormatting sqref="B1:C4">
    <cfRule type="containsErrors" dxfId="80" priority="39">
      <formula>ISERROR(B1)</formula>
    </cfRule>
  </conditionalFormatting>
  <conditionalFormatting sqref="B21:C23">
    <cfRule type="containsErrors" dxfId="79" priority="29">
      <formula>ISERROR(B21)</formula>
    </cfRule>
  </conditionalFormatting>
  <conditionalFormatting sqref="E4:L15">
    <cfRule type="containsErrors" dxfId="78" priority="11">
      <formula>ISERROR(E4)</formula>
    </cfRule>
  </conditionalFormatting>
  <conditionalFormatting sqref="E17:L20">
    <cfRule type="containsErrors" dxfId="77" priority="44">
      <formula>ISERROR(E17)</formula>
    </cfRule>
  </conditionalFormatting>
  <conditionalFormatting sqref="N4:N15">
    <cfRule type="containsErrors" dxfId="76" priority="1">
      <formula>ISERROR(N4)</formula>
    </cfRule>
  </conditionalFormatting>
  <conditionalFormatting sqref="N17:N20">
    <cfRule type="containsErrors" dxfId="75" priority="2">
      <formula>ISERROR(N17)</formula>
    </cfRule>
  </conditionalFormatting>
  <conditionalFormatting sqref="L7:L15">
    <cfRule type="containsErrors" dxfId="74" priority="32">
      <formula>ISERROR(L7)</formula>
    </cfRule>
  </conditionalFormatting>
  <conditionalFormatting sqref="P6">
    <cfRule type="containsErrors" dxfId="73" priority="10">
      <formula>ISERROR(P6)</formula>
    </cfRule>
  </conditionalFormatting>
  <conditionalFormatting sqref="P4:Q5">
    <cfRule type="containsErrors" dxfId="72" priority="4">
      <formula>ISERROR(P4)</formula>
    </cfRule>
  </conditionalFormatting>
  <conditionalFormatting sqref="P7:Q15">
    <cfRule type="containsErrors" dxfId="71" priority="7">
      <formula>ISERROR(P7)</formula>
    </cfRule>
  </conditionalFormatting>
  <conditionalFormatting sqref="P17:Q20">
    <cfRule type="containsErrors" dxfId="70" priority="8">
      <formula>ISERROR(P17)</formula>
    </cfRule>
  </conditionalFormatting>
  <conditionalFormatting sqref="S4:S15">
    <cfRule type="containsErrors" dxfId="69" priority="3">
      <formula>ISERROR(S4)</formula>
    </cfRule>
  </conditionalFormatting>
  <conditionalFormatting sqref="S17:S20">
    <cfRule type="containsErrors" dxfId="68" priority="6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S23"/>
  <sheetViews>
    <sheetView showGridLines="0" view="pageBreakPreview" zoomScaleNormal="100" zoomScaleSheetLayoutView="100" workbookViewId="0">
      <selection activeCell="F2" sqref="F2"/>
    </sheetView>
  </sheetViews>
  <sheetFormatPr defaultColWidth="9" defaultRowHeight="15.75"/>
  <cols>
    <col min="1" max="1" width="1.625" style="290" customWidth="1"/>
    <col min="2" max="2" width="40.625" style="290" customWidth="1"/>
    <col min="3" max="3" width="5.625" style="296" customWidth="1"/>
    <col min="4" max="4" width="27.875" style="294" customWidth="1"/>
    <col min="5" max="12" width="11.625" style="290" customWidth="1"/>
    <col min="13" max="13" width="1.625" style="295" customWidth="1"/>
    <col min="14" max="14" width="11.625" style="290" customWidth="1"/>
    <col min="15" max="15" width="1.625" style="295" customWidth="1"/>
    <col min="16" max="17" width="9" style="148"/>
    <col min="18" max="18" width="1.625" style="148" customWidth="1"/>
    <col min="19" max="19" width="9" style="148"/>
    <col min="20" max="16384" width="9" style="290"/>
  </cols>
  <sheetData>
    <row r="1" spans="1:19" s="241" customFormat="1" ht="39.950000000000003" customHeight="1">
      <c r="B1" s="242" t="s">
        <v>59</v>
      </c>
      <c r="C1" s="243"/>
      <c r="D1" s="244"/>
      <c r="M1" s="245"/>
      <c r="O1" s="245"/>
      <c r="P1" s="143"/>
      <c r="Q1" s="143"/>
      <c r="R1" s="143"/>
      <c r="S1" s="143"/>
    </row>
    <row r="2" spans="1:19" s="241" customFormat="1" ht="39.950000000000003" customHeight="1">
      <c r="B2" s="242" t="s">
        <v>60</v>
      </c>
      <c r="C2" s="243"/>
      <c r="D2" s="244"/>
      <c r="M2" s="245"/>
      <c r="O2" s="245"/>
      <c r="P2" s="143"/>
      <c r="Q2" s="143"/>
      <c r="R2" s="143"/>
      <c r="S2" s="143"/>
    </row>
    <row r="3" spans="1:19" s="241" customFormat="1" ht="15" customHeight="1">
      <c r="B3" s="242"/>
      <c r="C3" s="243"/>
      <c r="D3" s="244"/>
      <c r="I3" s="246"/>
      <c r="J3" s="246"/>
      <c r="L3" s="436"/>
      <c r="M3" s="246"/>
      <c r="O3" s="246"/>
      <c r="P3" s="143"/>
      <c r="Q3" s="143"/>
      <c r="R3" s="143"/>
      <c r="S3" s="149" t="s">
        <v>119</v>
      </c>
    </row>
    <row r="4" spans="1:19" s="254" customFormat="1" ht="15" customHeight="1">
      <c r="A4" s="247"/>
      <c r="B4" s="477" t="s">
        <v>12</v>
      </c>
      <c r="C4" s="477"/>
      <c r="D4" s="478"/>
      <c r="E4" s="248" t="s">
        <v>3</v>
      </c>
      <c r="F4" s="249" t="s">
        <v>4</v>
      </c>
      <c r="G4" s="250" t="s">
        <v>5</v>
      </c>
      <c r="H4" s="250" t="s">
        <v>6</v>
      </c>
      <c r="I4" s="251" t="s">
        <v>7</v>
      </c>
      <c r="J4" s="251" t="s">
        <v>8</v>
      </c>
      <c r="K4" s="154" t="s">
        <v>9</v>
      </c>
      <c r="L4" s="461" t="s">
        <v>11</v>
      </c>
      <c r="M4" s="252"/>
      <c r="N4" s="393" t="s">
        <v>61</v>
      </c>
      <c r="O4" s="252"/>
      <c r="P4" s="156" t="s">
        <v>9</v>
      </c>
      <c r="Q4" s="253" t="s">
        <v>11</v>
      </c>
      <c r="R4" s="158"/>
      <c r="S4" s="156" t="s">
        <v>10</v>
      </c>
    </row>
    <row r="5" spans="1:19" s="254" customFormat="1" ht="15" customHeight="1">
      <c r="A5" s="247" t="s">
        <v>12</v>
      </c>
      <c r="B5" s="478"/>
      <c r="C5" s="478"/>
      <c r="D5" s="478"/>
      <c r="E5" s="255" t="s">
        <v>13</v>
      </c>
      <c r="F5" s="255" t="s">
        <v>13</v>
      </c>
      <c r="G5" s="255" t="s">
        <v>13</v>
      </c>
      <c r="H5" s="255" t="s">
        <v>13</v>
      </c>
      <c r="I5" s="255" t="s">
        <v>13</v>
      </c>
      <c r="J5" s="255" t="s">
        <v>13</v>
      </c>
      <c r="K5" s="164" t="s">
        <v>14</v>
      </c>
      <c r="L5" s="426" t="s">
        <v>15</v>
      </c>
      <c r="M5" s="252"/>
      <c r="N5" s="394" t="s">
        <v>120</v>
      </c>
      <c r="O5" s="252"/>
      <c r="P5" s="165" t="s">
        <v>118</v>
      </c>
      <c r="Q5" s="166" t="s">
        <v>118</v>
      </c>
      <c r="R5" s="158"/>
      <c r="S5" s="256" t="s">
        <v>118</v>
      </c>
    </row>
    <row r="6" spans="1:19" s="254" customFormat="1" ht="15" customHeight="1">
      <c r="A6" s="257"/>
      <c r="B6" s="478"/>
      <c r="C6" s="478"/>
      <c r="D6" s="478"/>
      <c r="E6" s="258" t="s">
        <v>16</v>
      </c>
      <c r="F6" s="258" t="s">
        <v>16</v>
      </c>
      <c r="G6" s="258" t="s">
        <v>16</v>
      </c>
      <c r="H6" s="258" t="s">
        <v>16</v>
      </c>
      <c r="I6" s="258" t="s">
        <v>16</v>
      </c>
      <c r="J6" s="258" t="s">
        <v>16</v>
      </c>
      <c r="K6" s="171" t="s">
        <v>16</v>
      </c>
      <c r="L6" s="427" t="s">
        <v>17</v>
      </c>
      <c r="M6" s="252"/>
      <c r="N6" s="395" t="s">
        <v>121</v>
      </c>
      <c r="O6" s="252"/>
      <c r="P6" s="479" t="s">
        <v>18</v>
      </c>
      <c r="Q6" s="479"/>
      <c r="R6" s="158"/>
      <c r="S6" s="259"/>
    </row>
    <row r="7" spans="1:19" s="254" customFormat="1" ht="14.25">
      <c r="A7" s="257"/>
      <c r="B7" s="260" t="s">
        <v>19</v>
      </c>
      <c r="C7" s="261"/>
      <c r="D7" s="262" t="s">
        <v>20</v>
      </c>
      <c r="E7" s="32"/>
      <c r="F7" s="32"/>
      <c r="G7" s="32"/>
      <c r="H7" s="32"/>
      <c r="I7" s="55"/>
      <c r="J7" s="32"/>
      <c r="K7" s="32"/>
      <c r="L7" s="32"/>
      <c r="M7" s="263"/>
      <c r="N7" s="55"/>
      <c r="O7" s="263"/>
      <c r="P7" s="115"/>
      <c r="Q7" s="115"/>
      <c r="R7" s="239"/>
      <c r="S7" s="115"/>
    </row>
    <row r="8" spans="1:19" s="269" customFormat="1" ht="14.25">
      <c r="A8" s="264"/>
      <c r="B8" s="265" t="s">
        <v>21</v>
      </c>
      <c r="C8" s="266" t="s">
        <v>22</v>
      </c>
      <c r="D8" s="267" t="s">
        <v>52</v>
      </c>
      <c r="E8" s="56">
        <v>991</v>
      </c>
      <c r="F8" s="56">
        <v>1485</v>
      </c>
      <c r="G8" s="57">
        <v>1329</v>
      </c>
      <c r="H8" s="58">
        <v>1687</v>
      </c>
      <c r="I8" s="59">
        <v>2247</v>
      </c>
      <c r="J8" s="60">
        <v>3179</v>
      </c>
      <c r="K8" s="396">
        <v>1948</v>
      </c>
      <c r="L8" s="397">
        <v>2710</v>
      </c>
      <c r="M8" s="268"/>
      <c r="N8" s="397">
        <f>L8-K8</f>
        <v>762</v>
      </c>
      <c r="O8" s="268"/>
      <c r="P8" s="118">
        <v>121</v>
      </c>
      <c r="Q8" s="118">
        <v>432</v>
      </c>
      <c r="R8" s="270"/>
      <c r="S8" s="126">
        <f>Q8-P8</f>
        <v>311</v>
      </c>
    </row>
    <row r="9" spans="1:19" s="269" customFormat="1" ht="14.25">
      <c r="A9" s="264"/>
      <c r="B9" s="271" t="s">
        <v>30</v>
      </c>
      <c r="C9" s="272" t="s">
        <v>31</v>
      </c>
      <c r="D9" s="273" t="s">
        <v>53</v>
      </c>
      <c r="E9" s="56">
        <v>1581</v>
      </c>
      <c r="F9" s="56">
        <v>1662</v>
      </c>
      <c r="G9" s="57">
        <v>1565</v>
      </c>
      <c r="H9" s="58">
        <v>1350</v>
      </c>
      <c r="I9" s="57">
        <v>3047</v>
      </c>
      <c r="J9" s="61">
        <v>2433</v>
      </c>
      <c r="K9" s="398">
        <v>3640</v>
      </c>
      <c r="L9" s="399">
        <v>2390</v>
      </c>
      <c r="M9" s="268"/>
      <c r="N9" s="399">
        <f t="shared" ref="N9:N10" si="0">L9-K9</f>
        <v>-1250</v>
      </c>
      <c r="O9" s="268"/>
      <c r="P9" s="119">
        <v>1721</v>
      </c>
      <c r="Q9" s="119">
        <v>1321</v>
      </c>
      <c r="R9" s="270"/>
      <c r="S9" s="137">
        <f t="shared" ref="S9:S10" si="1">Q9-P9</f>
        <v>-400</v>
      </c>
    </row>
    <row r="10" spans="1:19" s="254" customFormat="1" ht="15" thickBot="1">
      <c r="A10" s="257"/>
      <c r="B10" s="274" t="s">
        <v>38</v>
      </c>
      <c r="C10" s="275"/>
      <c r="D10" s="276" t="s">
        <v>54</v>
      </c>
      <c r="E10" s="62">
        <v>2572</v>
      </c>
      <c r="F10" s="62">
        <v>3147</v>
      </c>
      <c r="G10" s="63">
        <v>2894</v>
      </c>
      <c r="H10" s="64">
        <v>3037</v>
      </c>
      <c r="I10" s="63">
        <v>5294</v>
      </c>
      <c r="J10" s="65">
        <v>5612</v>
      </c>
      <c r="K10" s="400">
        <f>SUM(K8:K9)</f>
        <v>5588</v>
      </c>
      <c r="L10" s="401">
        <f>SUM(L8:L9)</f>
        <v>5100</v>
      </c>
      <c r="M10" s="277"/>
      <c r="N10" s="401">
        <f t="shared" si="0"/>
        <v>-488</v>
      </c>
      <c r="O10" s="277"/>
      <c r="P10" s="120">
        <f>SUM(P8:P9)</f>
        <v>1842</v>
      </c>
      <c r="Q10" s="120">
        <f>SUM(Q8:Q9)</f>
        <v>1753</v>
      </c>
      <c r="R10" s="278"/>
      <c r="S10" s="471">
        <f t="shared" si="1"/>
        <v>-89</v>
      </c>
    </row>
    <row r="11" spans="1:19" s="269" customFormat="1" ht="14.25" customHeight="1">
      <c r="A11" s="264"/>
      <c r="B11" s="279"/>
      <c r="C11" s="280"/>
      <c r="D11" s="281"/>
      <c r="E11" s="61"/>
      <c r="F11" s="66"/>
      <c r="G11" s="61"/>
      <c r="H11" s="61"/>
      <c r="I11" s="61"/>
      <c r="J11" s="67"/>
      <c r="K11" s="399"/>
      <c r="L11" s="399"/>
      <c r="M11" s="282"/>
      <c r="N11" s="399"/>
      <c r="O11" s="282"/>
      <c r="P11" s="110"/>
      <c r="Q11" s="110"/>
      <c r="R11" s="270"/>
      <c r="S11" s="137"/>
    </row>
    <row r="12" spans="1:19" s="254" customFormat="1" ht="14.25">
      <c r="A12" s="257"/>
      <c r="B12" s="283" t="s">
        <v>40</v>
      </c>
      <c r="C12" s="261"/>
      <c r="D12" s="262" t="s">
        <v>41</v>
      </c>
      <c r="E12" s="68"/>
      <c r="F12" s="68"/>
      <c r="G12" s="68"/>
      <c r="H12" s="68"/>
      <c r="I12" s="69"/>
      <c r="J12" s="70"/>
      <c r="K12" s="402"/>
      <c r="L12" s="402"/>
      <c r="M12" s="284"/>
      <c r="N12" s="403"/>
      <c r="O12" s="284"/>
      <c r="P12" s="111"/>
      <c r="Q12" s="111"/>
      <c r="R12" s="278"/>
      <c r="S12" s="125"/>
    </row>
    <row r="13" spans="1:19" s="269" customFormat="1" ht="14.25">
      <c r="A13" s="264"/>
      <c r="B13" s="265" t="s">
        <v>21</v>
      </c>
      <c r="C13" s="266" t="s">
        <v>22</v>
      </c>
      <c r="D13" s="267" t="s">
        <v>52</v>
      </c>
      <c r="E13" s="56">
        <v>1100</v>
      </c>
      <c r="F13" s="56">
        <v>1073</v>
      </c>
      <c r="G13" s="57">
        <v>1258</v>
      </c>
      <c r="H13" s="58">
        <v>1366</v>
      </c>
      <c r="I13" s="59">
        <v>1653</v>
      </c>
      <c r="J13" s="60">
        <v>1835</v>
      </c>
      <c r="K13" s="396">
        <v>2325</v>
      </c>
      <c r="L13" s="397">
        <v>2080</v>
      </c>
      <c r="M13" s="268"/>
      <c r="N13" s="397">
        <f t="shared" ref="N13:N15" si="2">L13-K13</f>
        <v>-245</v>
      </c>
      <c r="O13" s="268"/>
      <c r="P13" s="118">
        <v>448</v>
      </c>
      <c r="Q13" s="118">
        <v>514</v>
      </c>
      <c r="R13" s="270"/>
      <c r="S13" s="126">
        <f t="shared" ref="S13:S15" si="3">Q13-P13</f>
        <v>66</v>
      </c>
    </row>
    <row r="14" spans="1:19" s="269" customFormat="1" ht="14.25">
      <c r="A14" s="264"/>
      <c r="B14" s="271" t="s">
        <v>30</v>
      </c>
      <c r="C14" s="272" t="s">
        <v>31</v>
      </c>
      <c r="D14" s="273" t="s">
        <v>53</v>
      </c>
      <c r="E14" s="56">
        <v>1218</v>
      </c>
      <c r="F14" s="56">
        <v>1210</v>
      </c>
      <c r="G14" s="57">
        <v>1285</v>
      </c>
      <c r="H14" s="58">
        <v>1328</v>
      </c>
      <c r="I14" s="57">
        <v>1419</v>
      </c>
      <c r="J14" s="61">
        <v>1645</v>
      </c>
      <c r="K14" s="398">
        <v>1748</v>
      </c>
      <c r="L14" s="399">
        <v>2050</v>
      </c>
      <c r="M14" s="268"/>
      <c r="N14" s="399">
        <f t="shared" si="2"/>
        <v>302</v>
      </c>
      <c r="O14" s="268"/>
      <c r="P14" s="119">
        <v>272</v>
      </c>
      <c r="Q14" s="119">
        <v>365</v>
      </c>
      <c r="R14" s="270"/>
      <c r="S14" s="137">
        <f t="shared" si="3"/>
        <v>93</v>
      </c>
    </row>
    <row r="15" spans="1:19" s="254" customFormat="1" ht="15" thickBot="1">
      <c r="A15" s="257"/>
      <c r="B15" s="274" t="s">
        <v>43</v>
      </c>
      <c r="C15" s="275"/>
      <c r="D15" s="276" t="s">
        <v>54</v>
      </c>
      <c r="E15" s="62">
        <v>2318</v>
      </c>
      <c r="F15" s="62">
        <v>2283</v>
      </c>
      <c r="G15" s="63">
        <v>2543</v>
      </c>
      <c r="H15" s="64">
        <v>2694</v>
      </c>
      <c r="I15" s="63">
        <v>3072</v>
      </c>
      <c r="J15" s="65">
        <v>3481</v>
      </c>
      <c r="K15" s="400">
        <f>SUM(K13:K14)</f>
        <v>4073</v>
      </c>
      <c r="L15" s="401">
        <f>SUM(L13:L14)</f>
        <v>4130</v>
      </c>
      <c r="M15" s="277"/>
      <c r="N15" s="401">
        <f t="shared" si="2"/>
        <v>57</v>
      </c>
      <c r="O15" s="277"/>
      <c r="P15" s="120">
        <f>SUM(P13:P14)</f>
        <v>720</v>
      </c>
      <c r="Q15" s="120">
        <f>SUM(Q13:Q14)</f>
        <v>879</v>
      </c>
      <c r="R15" s="278"/>
      <c r="S15" s="471">
        <f t="shared" si="3"/>
        <v>159</v>
      </c>
    </row>
    <row r="16" spans="1:19" ht="14.25" customHeight="1">
      <c r="A16" s="285"/>
      <c r="B16" s="271"/>
      <c r="C16" s="272"/>
      <c r="D16" s="286"/>
      <c r="E16" s="287"/>
      <c r="F16" s="287"/>
      <c r="G16" s="287"/>
      <c r="H16" s="287"/>
      <c r="I16" s="287"/>
      <c r="J16" s="288"/>
      <c r="K16" s="404"/>
      <c r="L16" s="404"/>
      <c r="M16" s="289"/>
      <c r="N16" s="404"/>
      <c r="O16" s="289"/>
      <c r="P16" s="214"/>
      <c r="Q16" s="214"/>
      <c r="R16" s="291"/>
      <c r="S16" s="292"/>
    </row>
    <row r="17" spans="1:19" s="254" customFormat="1" ht="14.25">
      <c r="A17" s="257"/>
      <c r="B17" s="260" t="s">
        <v>44</v>
      </c>
      <c r="C17" s="261"/>
      <c r="D17" s="262" t="s">
        <v>55</v>
      </c>
      <c r="E17" s="68"/>
      <c r="F17" s="68"/>
      <c r="G17" s="68"/>
      <c r="H17" s="68"/>
      <c r="I17" s="69"/>
      <c r="J17" s="70"/>
      <c r="K17" s="402"/>
      <c r="L17" s="402"/>
      <c r="M17" s="284"/>
      <c r="N17" s="403"/>
      <c r="O17" s="284"/>
      <c r="P17" s="111"/>
      <c r="Q17" s="111"/>
      <c r="R17" s="278"/>
      <c r="S17" s="125"/>
    </row>
    <row r="18" spans="1:19" s="269" customFormat="1" ht="14.25">
      <c r="A18" s="264"/>
      <c r="B18" s="265" t="s">
        <v>21</v>
      </c>
      <c r="C18" s="266" t="s">
        <v>22</v>
      </c>
      <c r="D18" s="267" t="s">
        <v>52</v>
      </c>
      <c r="E18" s="56">
        <v>-133</v>
      </c>
      <c r="F18" s="56">
        <v>-93</v>
      </c>
      <c r="G18" s="57">
        <v>17</v>
      </c>
      <c r="H18" s="58">
        <v>11</v>
      </c>
      <c r="I18" s="59">
        <v>2</v>
      </c>
      <c r="J18" s="60">
        <v>22</v>
      </c>
      <c r="K18" s="396">
        <v>15</v>
      </c>
      <c r="L18" s="397">
        <v>39</v>
      </c>
      <c r="M18" s="268"/>
      <c r="N18" s="397">
        <f t="shared" ref="N18:N20" si="4">L18-K18</f>
        <v>24</v>
      </c>
      <c r="O18" s="268"/>
      <c r="P18" s="118">
        <v>-26</v>
      </c>
      <c r="Q18" s="118">
        <v>0</v>
      </c>
      <c r="R18" s="270"/>
      <c r="S18" s="126">
        <f t="shared" ref="S18:S20" si="5">Q18-P18</f>
        <v>26</v>
      </c>
    </row>
    <row r="19" spans="1:19" s="269" customFormat="1" ht="14.25">
      <c r="A19" s="264"/>
      <c r="B19" s="271" t="s">
        <v>30</v>
      </c>
      <c r="C19" s="272" t="s">
        <v>31</v>
      </c>
      <c r="D19" s="273" t="s">
        <v>53</v>
      </c>
      <c r="E19" s="56">
        <v>146</v>
      </c>
      <c r="F19" s="56">
        <v>149</v>
      </c>
      <c r="G19" s="57">
        <v>141</v>
      </c>
      <c r="H19" s="58">
        <v>115</v>
      </c>
      <c r="I19" s="57">
        <v>122</v>
      </c>
      <c r="J19" s="61">
        <v>128</v>
      </c>
      <c r="K19" s="398">
        <v>176</v>
      </c>
      <c r="L19" s="399">
        <v>196</v>
      </c>
      <c r="M19" s="268"/>
      <c r="N19" s="399">
        <f t="shared" si="4"/>
        <v>20</v>
      </c>
      <c r="O19" s="268"/>
      <c r="P19" s="119">
        <v>-3</v>
      </c>
      <c r="Q19" s="119">
        <v>7</v>
      </c>
      <c r="R19" s="270"/>
      <c r="S19" s="137">
        <f t="shared" si="5"/>
        <v>10</v>
      </c>
    </row>
    <row r="20" spans="1:19" s="254" customFormat="1" ht="15" thickBot="1">
      <c r="A20" s="257"/>
      <c r="B20" s="274" t="s">
        <v>56</v>
      </c>
      <c r="C20" s="275"/>
      <c r="D20" s="276" t="s">
        <v>54</v>
      </c>
      <c r="E20" s="62">
        <v>13</v>
      </c>
      <c r="F20" s="62">
        <v>56</v>
      </c>
      <c r="G20" s="63">
        <v>158</v>
      </c>
      <c r="H20" s="64">
        <v>126</v>
      </c>
      <c r="I20" s="63">
        <v>124</v>
      </c>
      <c r="J20" s="65">
        <v>150</v>
      </c>
      <c r="K20" s="400">
        <f>SUM(K18:K19)</f>
        <v>191</v>
      </c>
      <c r="L20" s="401">
        <f>SUM(L18:L19)</f>
        <v>235</v>
      </c>
      <c r="M20" s="277"/>
      <c r="N20" s="401">
        <f t="shared" si="4"/>
        <v>44</v>
      </c>
      <c r="O20" s="277"/>
      <c r="P20" s="120">
        <f>SUM(P18:P19)</f>
        <v>-29</v>
      </c>
      <c r="Q20" s="120">
        <f>SUM(Q18:Q19)</f>
        <v>7</v>
      </c>
      <c r="R20" s="278"/>
      <c r="S20" s="471">
        <f t="shared" si="5"/>
        <v>36</v>
      </c>
    </row>
    <row r="21" spans="1:19" s="294" customFormat="1">
      <c r="A21" s="290"/>
      <c r="B21" s="273"/>
      <c r="C21" s="293"/>
      <c r="E21" s="290"/>
      <c r="F21" s="290"/>
      <c r="G21" s="290"/>
      <c r="H21" s="290"/>
      <c r="I21" s="290"/>
      <c r="J21" s="290"/>
      <c r="K21" s="290"/>
      <c r="L21" s="290"/>
      <c r="M21" s="295"/>
      <c r="N21" s="290"/>
      <c r="O21" s="295"/>
      <c r="P21" s="148"/>
      <c r="Q21" s="148"/>
      <c r="R21" s="148"/>
      <c r="S21" s="148"/>
    </row>
    <row r="22" spans="1:19" s="294" customFormat="1">
      <c r="A22" s="290"/>
      <c r="B22" s="221" t="s">
        <v>46</v>
      </c>
      <c r="C22" s="293"/>
      <c r="E22" s="290"/>
      <c r="F22" s="290"/>
      <c r="G22" s="290"/>
      <c r="H22" s="290"/>
      <c r="I22" s="290"/>
      <c r="J22" s="290"/>
      <c r="K22" s="290"/>
      <c r="L22" s="290"/>
      <c r="M22" s="295"/>
      <c r="N22" s="290"/>
      <c r="O22" s="295"/>
      <c r="P22" s="148"/>
      <c r="Q22" s="148"/>
      <c r="R22" s="148"/>
      <c r="S22" s="148"/>
    </row>
    <row r="23" spans="1:19" s="294" customFormat="1">
      <c r="A23" s="290"/>
      <c r="B23" s="221" t="s">
        <v>47</v>
      </c>
      <c r="C23" s="293"/>
      <c r="E23" s="290"/>
      <c r="F23" s="290"/>
      <c r="G23" s="290"/>
      <c r="H23" s="290"/>
      <c r="I23" s="290"/>
      <c r="J23" s="290"/>
      <c r="K23" s="290"/>
      <c r="L23" s="290"/>
      <c r="M23" s="295"/>
      <c r="N23" s="290"/>
      <c r="O23" s="295"/>
      <c r="P23" s="148"/>
      <c r="Q23" s="148"/>
      <c r="R23" s="148"/>
      <c r="S23" s="148"/>
    </row>
  </sheetData>
  <sheetProtection algorithmName="SHA-512" hashValue="FX5okkdLum08DBfbCQG6ILWT1ItyfkvDp9ZLZ5wWO/J4fcBNBPmGq2/egYk3JiztLmcZpHrvqNH1LTtBf2jFuA==" saltValue="agzPwzJiGPimPosktpsFcA==" spinCount="100000" sheet="1" objects="1" scenarios="1"/>
  <mergeCells count="2">
    <mergeCell ref="B4:D6"/>
    <mergeCell ref="P6:Q6"/>
  </mergeCells>
  <phoneticPr fontId="5"/>
  <conditionalFormatting sqref="A4:A6">
    <cfRule type="containsErrors" dxfId="67" priority="36">
      <formula>ISERROR(A4)</formula>
    </cfRule>
  </conditionalFormatting>
  <conditionalFormatting sqref="A7:D20">
    <cfRule type="containsErrors" dxfId="66" priority="29">
      <formula>ISERROR(A7)</formula>
    </cfRule>
  </conditionalFormatting>
  <conditionalFormatting sqref="B1:C4">
    <cfRule type="containsErrors" dxfId="65" priority="31">
      <formula>ISERROR(B1)</formula>
    </cfRule>
  </conditionalFormatting>
  <conditionalFormatting sqref="B21:C23">
    <cfRule type="containsErrors" dxfId="64" priority="23">
      <formula>ISERROR(B21)</formula>
    </cfRule>
  </conditionalFormatting>
  <conditionalFormatting sqref="E16 E17:L20">
    <cfRule type="containsErrors" dxfId="63" priority="37">
      <formula>ISERROR(E16)</formula>
    </cfRule>
  </conditionalFormatting>
  <conditionalFormatting sqref="E4:L15">
    <cfRule type="containsErrors" dxfId="62" priority="10">
      <formula>ISERROR(E4)</formula>
    </cfRule>
  </conditionalFormatting>
  <conditionalFormatting sqref="N4:N15">
    <cfRule type="containsErrors" dxfId="61" priority="3">
      <formula>ISERROR(N4)</formula>
    </cfRule>
  </conditionalFormatting>
  <conditionalFormatting sqref="N17:N20">
    <cfRule type="containsErrors" dxfId="60" priority="2">
      <formula>ISERROR(N17)</formula>
    </cfRule>
  </conditionalFormatting>
  <conditionalFormatting sqref="L7:L15">
    <cfRule type="containsErrors" dxfId="59" priority="27">
      <formula>ISERROR(L7)</formula>
    </cfRule>
  </conditionalFormatting>
  <conditionalFormatting sqref="P4:Q5 P6">
    <cfRule type="containsErrors" dxfId="58" priority="9">
      <formula>ISERROR(P4)</formula>
    </cfRule>
  </conditionalFormatting>
  <conditionalFormatting sqref="P7:Q15">
    <cfRule type="containsErrors" dxfId="57" priority="7">
      <formula>ISERROR(P7)</formula>
    </cfRule>
  </conditionalFormatting>
  <conditionalFormatting sqref="P17:Q19 Q20">
    <cfRule type="containsErrors" dxfId="56" priority="8">
      <formula>ISERROR(P17)</formula>
    </cfRule>
  </conditionalFormatting>
  <conditionalFormatting sqref="S4:S15">
    <cfRule type="containsErrors" dxfId="55" priority="4">
      <formula>ISERROR(S4)</formula>
    </cfRule>
  </conditionalFormatting>
  <conditionalFormatting sqref="S17:S20">
    <cfRule type="containsErrors" dxfId="54" priority="5">
      <formula>ISERROR(S17)</formula>
    </cfRule>
  </conditionalFormatting>
  <conditionalFormatting sqref="P20">
    <cfRule type="containsErrors" dxfId="53" priority="1">
      <formula>ISERROR(P20)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P72"/>
  <sheetViews>
    <sheetView showGridLines="0" view="pageBreakPreview" zoomScaleNormal="85" zoomScaleSheetLayoutView="100" workbookViewId="0">
      <selection activeCell="K14" sqref="K14"/>
    </sheetView>
  </sheetViews>
  <sheetFormatPr defaultColWidth="9" defaultRowHeight="15.75"/>
  <cols>
    <col min="1" max="1" width="1.625" style="302" customWidth="1"/>
    <col min="2" max="2" width="27.375" style="302" customWidth="1"/>
    <col min="3" max="3" width="16.125" style="321" customWidth="1"/>
    <col min="4" max="9" width="11.625" style="302" customWidth="1"/>
    <col min="10" max="10" width="1.625" style="302" customWidth="1"/>
    <col min="11" max="11" width="11.625" style="302" customWidth="1"/>
    <col min="12" max="12" width="1.625" style="302" customWidth="1"/>
    <col min="13" max="14" width="9" style="303" customWidth="1"/>
    <col min="15" max="15" width="1.625" style="302" customWidth="1"/>
    <col min="16" max="16384" width="9" style="302"/>
  </cols>
  <sheetData>
    <row r="1" spans="1:14" s="297" customFormat="1" ht="39.950000000000003" customHeight="1">
      <c r="B1" s="139" t="s">
        <v>62</v>
      </c>
      <c r="C1" s="140"/>
      <c r="D1" s="298"/>
      <c r="M1" s="299"/>
      <c r="N1" s="299"/>
    </row>
    <row r="2" spans="1:14" s="297" customFormat="1" ht="39.950000000000003" customHeight="1">
      <c r="B2" s="139" t="s">
        <v>63</v>
      </c>
      <c r="C2" s="140"/>
      <c r="D2" s="298"/>
      <c r="M2" s="299"/>
      <c r="N2" s="299"/>
    </row>
    <row r="3" spans="1:14" ht="12.75" customHeight="1">
      <c r="A3" s="300"/>
      <c r="B3" s="301"/>
      <c r="C3" s="213"/>
      <c r="D3" s="146"/>
      <c r="E3" s="146"/>
      <c r="F3" s="146"/>
      <c r="G3" s="146"/>
      <c r="H3" s="145" t="s">
        <v>2</v>
      </c>
      <c r="I3" s="437"/>
      <c r="J3" s="146"/>
      <c r="L3" s="146"/>
    </row>
    <row r="4" spans="1:14" ht="15" customHeight="1">
      <c r="A4" s="211"/>
      <c r="B4" s="304"/>
      <c r="C4" s="71"/>
      <c r="D4" s="305" t="s">
        <v>3</v>
      </c>
      <c r="E4" s="151" t="s">
        <v>4</v>
      </c>
      <c r="F4" s="153" t="s">
        <v>5</v>
      </c>
      <c r="G4" s="153" t="s">
        <v>6</v>
      </c>
      <c r="H4" s="154" t="s">
        <v>7</v>
      </c>
      <c r="I4" s="306"/>
      <c r="K4" s="306"/>
      <c r="L4" s="438"/>
      <c r="N4" s="302"/>
    </row>
    <row r="5" spans="1:14" ht="15" customHeight="1">
      <c r="A5" s="307"/>
      <c r="B5" s="308"/>
      <c r="C5" s="72"/>
      <c r="D5" s="162" t="s">
        <v>13</v>
      </c>
      <c r="E5" s="163" t="s">
        <v>13</v>
      </c>
      <c r="F5" s="163" t="s">
        <v>13</v>
      </c>
      <c r="G5" s="164" t="s">
        <v>13</v>
      </c>
      <c r="H5" s="163" t="s">
        <v>13</v>
      </c>
      <c r="I5" s="306"/>
      <c r="K5" s="306"/>
      <c r="L5" s="306"/>
      <c r="N5" s="302"/>
    </row>
    <row r="6" spans="1:14" ht="15" customHeight="1">
      <c r="A6" s="309"/>
      <c r="B6" s="310" t="s">
        <v>64</v>
      </c>
      <c r="C6" s="310" t="s">
        <v>65</v>
      </c>
      <c r="D6" s="311" t="s">
        <v>16</v>
      </c>
      <c r="E6" s="170" t="s">
        <v>16</v>
      </c>
      <c r="F6" s="170" t="s">
        <v>16</v>
      </c>
      <c r="G6" s="171" t="s">
        <v>16</v>
      </c>
      <c r="H6" s="170" t="s">
        <v>16</v>
      </c>
      <c r="I6" s="312"/>
      <c r="K6" s="312"/>
      <c r="L6" s="312"/>
      <c r="N6" s="302"/>
    </row>
    <row r="7" spans="1:14">
      <c r="A7" s="211"/>
      <c r="B7" s="173" t="s">
        <v>66</v>
      </c>
      <c r="C7" s="175" t="s">
        <v>67</v>
      </c>
      <c r="D7" s="31"/>
      <c r="E7" s="31"/>
      <c r="F7" s="31"/>
      <c r="G7" s="31"/>
      <c r="H7" s="31"/>
      <c r="I7" s="73"/>
      <c r="K7" s="73"/>
      <c r="L7" s="73"/>
      <c r="N7" s="302"/>
    </row>
    <row r="8" spans="1:14">
      <c r="A8" s="211"/>
      <c r="B8" s="313" t="s">
        <v>68</v>
      </c>
      <c r="C8" s="314" t="s">
        <v>69</v>
      </c>
      <c r="D8" s="74">
        <v>177</v>
      </c>
      <c r="E8" s="74">
        <v>218</v>
      </c>
      <c r="F8" s="4">
        <v>267</v>
      </c>
      <c r="G8" s="4">
        <v>284</v>
      </c>
      <c r="H8" s="75">
        <v>267</v>
      </c>
      <c r="I8" s="36"/>
      <c r="J8" s="315"/>
      <c r="K8" s="36"/>
      <c r="L8" s="36"/>
      <c r="N8" s="302"/>
    </row>
    <row r="9" spans="1:14">
      <c r="A9" s="211"/>
      <c r="B9" s="316" t="s">
        <v>70</v>
      </c>
      <c r="C9" s="314" t="s">
        <v>71</v>
      </c>
      <c r="D9" s="74">
        <v>229</v>
      </c>
      <c r="E9" s="74">
        <v>236</v>
      </c>
      <c r="F9" s="4">
        <v>213</v>
      </c>
      <c r="G9" s="4">
        <v>127</v>
      </c>
      <c r="H9" s="5">
        <v>176</v>
      </c>
      <c r="I9" s="36"/>
      <c r="K9" s="36"/>
      <c r="L9" s="36"/>
      <c r="N9" s="302"/>
    </row>
    <row r="10" spans="1:14">
      <c r="A10" s="211"/>
      <c r="B10" s="316" t="s">
        <v>72</v>
      </c>
      <c r="C10" s="314" t="s">
        <v>73</v>
      </c>
      <c r="D10" s="74">
        <v>151</v>
      </c>
      <c r="E10" s="74">
        <v>125</v>
      </c>
      <c r="F10" s="4">
        <v>221</v>
      </c>
      <c r="G10" s="4">
        <v>49</v>
      </c>
      <c r="H10" s="5">
        <v>152</v>
      </c>
      <c r="I10" s="36"/>
      <c r="K10" s="36"/>
      <c r="L10" s="36"/>
      <c r="N10" s="302"/>
    </row>
    <row r="11" spans="1:14">
      <c r="A11" s="211"/>
      <c r="B11" s="184" t="s">
        <v>72</v>
      </c>
      <c r="C11" s="186" t="s">
        <v>74</v>
      </c>
      <c r="D11" s="4">
        <v>76</v>
      </c>
      <c r="E11" s="4">
        <v>67</v>
      </c>
      <c r="F11" s="4">
        <v>80</v>
      </c>
      <c r="G11" s="4">
        <v>31</v>
      </c>
      <c r="H11" s="5">
        <v>41</v>
      </c>
      <c r="I11" s="36"/>
      <c r="K11" s="36"/>
      <c r="L11" s="36"/>
      <c r="N11" s="302"/>
    </row>
    <row r="12" spans="1:14">
      <c r="A12" s="211"/>
      <c r="B12" s="184" t="s">
        <v>75</v>
      </c>
      <c r="C12" s="186" t="s">
        <v>76</v>
      </c>
      <c r="D12" s="4">
        <v>74</v>
      </c>
      <c r="E12" s="4">
        <v>57</v>
      </c>
      <c r="F12" s="4">
        <v>139</v>
      </c>
      <c r="G12" s="4">
        <v>17</v>
      </c>
      <c r="H12" s="5">
        <v>111</v>
      </c>
      <c r="I12" s="36"/>
      <c r="K12" s="36"/>
      <c r="L12" s="36"/>
      <c r="N12" s="302"/>
    </row>
    <row r="13" spans="1:14">
      <c r="A13" s="211"/>
      <c r="B13" s="316" t="s">
        <v>77</v>
      </c>
      <c r="C13" s="314" t="s">
        <v>78</v>
      </c>
      <c r="D13" s="4">
        <v>270</v>
      </c>
      <c r="E13" s="4">
        <v>249</v>
      </c>
      <c r="F13" s="4">
        <v>234</v>
      </c>
      <c r="G13" s="4">
        <v>243</v>
      </c>
      <c r="H13" s="5">
        <v>318</v>
      </c>
      <c r="I13" s="36"/>
      <c r="J13" s="315"/>
      <c r="K13" s="36"/>
      <c r="L13" s="36"/>
      <c r="N13" s="302"/>
    </row>
    <row r="14" spans="1:14">
      <c r="A14" s="211"/>
      <c r="B14" s="316" t="s">
        <v>79</v>
      </c>
      <c r="C14" s="314" t="s">
        <v>80</v>
      </c>
      <c r="D14" s="74">
        <v>157</v>
      </c>
      <c r="E14" s="74">
        <v>179</v>
      </c>
      <c r="F14" s="4">
        <v>208</v>
      </c>
      <c r="G14" s="4">
        <v>192</v>
      </c>
      <c r="H14" s="5">
        <v>203</v>
      </c>
      <c r="I14" s="36"/>
      <c r="K14" s="36"/>
      <c r="L14" s="36"/>
      <c r="N14" s="302"/>
    </row>
    <row r="15" spans="1:14">
      <c r="A15" s="211"/>
      <c r="B15" s="316" t="s">
        <v>81</v>
      </c>
      <c r="C15" s="314" t="s">
        <v>82</v>
      </c>
      <c r="D15" s="4">
        <v>343</v>
      </c>
      <c r="E15" s="4">
        <v>276</v>
      </c>
      <c r="F15" s="4">
        <v>397</v>
      </c>
      <c r="G15" s="4">
        <v>278</v>
      </c>
      <c r="H15" s="5">
        <v>285</v>
      </c>
      <c r="I15" s="36"/>
      <c r="K15" s="36"/>
      <c r="L15" s="36"/>
      <c r="N15" s="302"/>
    </row>
    <row r="16" spans="1:14" s="318" customFormat="1" ht="16.5" thickBot="1">
      <c r="A16" s="301"/>
      <c r="B16" s="317" t="s">
        <v>83</v>
      </c>
      <c r="C16" s="197" t="s">
        <v>84</v>
      </c>
      <c r="D16" s="41">
        <v>1327</v>
      </c>
      <c r="E16" s="76">
        <v>1283</v>
      </c>
      <c r="F16" s="41">
        <v>1540</v>
      </c>
      <c r="G16" s="41">
        <v>1173</v>
      </c>
      <c r="H16" s="77">
        <v>1401</v>
      </c>
      <c r="I16" s="78"/>
      <c r="K16" s="78"/>
      <c r="L16" s="78"/>
      <c r="M16" s="319"/>
    </row>
    <row r="17" spans="1:14">
      <c r="B17" s="320"/>
      <c r="D17" s="322"/>
      <c r="E17" s="322"/>
      <c r="F17" s="322"/>
      <c r="G17" s="322"/>
      <c r="H17" s="322"/>
      <c r="I17" s="322"/>
      <c r="K17" s="322"/>
      <c r="L17" s="322"/>
      <c r="N17" s="302"/>
    </row>
    <row r="18" spans="1:14">
      <c r="A18" s="211"/>
      <c r="B18" s="173" t="s">
        <v>40</v>
      </c>
      <c r="C18" s="175" t="s">
        <v>85</v>
      </c>
      <c r="D18" s="42"/>
      <c r="E18" s="42"/>
      <c r="F18" s="42"/>
      <c r="G18" s="42"/>
      <c r="H18" s="42"/>
      <c r="I18" s="36"/>
      <c r="K18" s="36"/>
      <c r="L18" s="36"/>
      <c r="N18" s="302"/>
    </row>
    <row r="19" spans="1:14">
      <c r="A19" s="211"/>
      <c r="B19" s="313" t="s">
        <v>68</v>
      </c>
      <c r="C19" s="314" t="s">
        <v>69</v>
      </c>
      <c r="D19" s="74">
        <v>204</v>
      </c>
      <c r="E19" s="74">
        <v>203</v>
      </c>
      <c r="F19" s="4">
        <v>227</v>
      </c>
      <c r="G19" s="4">
        <v>240</v>
      </c>
      <c r="H19" s="5">
        <v>248</v>
      </c>
      <c r="I19" s="36"/>
      <c r="K19" s="36"/>
      <c r="L19" s="36"/>
      <c r="N19" s="302"/>
    </row>
    <row r="20" spans="1:14">
      <c r="A20" s="211"/>
      <c r="B20" s="316" t="s">
        <v>70</v>
      </c>
      <c r="C20" s="314" t="s">
        <v>71</v>
      </c>
      <c r="D20" s="74">
        <v>244</v>
      </c>
      <c r="E20" s="74">
        <v>253</v>
      </c>
      <c r="F20" s="4">
        <v>231</v>
      </c>
      <c r="G20" s="4">
        <v>166</v>
      </c>
      <c r="H20" s="5">
        <v>145</v>
      </c>
      <c r="I20" s="36"/>
      <c r="K20" s="36"/>
      <c r="L20" s="36"/>
      <c r="N20" s="302"/>
    </row>
    <row r="21" spans="1:14">
      <c r="A21" s="211"/>
      <c r="B21" s="316" t="s">
        <v>72</v>
      </c>
      <c r="C21" s="314" t="s">
        <v>73</v>
      </c>
      <c r="D21" s="74">
        <v>137</v>
      </c>
      <c r="E21" s="74">
        <v>189</v>
      </c>
      <c r="F21" s="4">
        <v>143</v>
      </c>
      <c r="G21" s="4">
        <v>184</v>
      </c>
      <c r="H21" s="5">
        <v>134</v>
      </c>
      <c r="I21" s="36"/>
      <c r="K21" s="36"/>
      <c r="L21" s="36"/>
      <c r="N21" s="302"/>
    </row>
    <row r="22" spans="1:14">
      <c r="A22" s="211"/>
      <c r="B22" s="184" t="s">
        <v>72</v>
      </c>
      <c r="C22" s="186" t="s">
        <v>74</v>
      </c>
      <c r="D22" s="4">
        <v>81</v>
      </c>
      <c r="E22" s="4">
        <v>104</v>
      </c>
      <c r="F22" s="4">
        <v>63</v>
      </c>
      <c r="G22" s="4">
        <v>89</v>
      </c>
      <c r="H22" s="5">
        <v>30</v>
      </c>
      <c r="I22" s="36"/>
      <c r="K22" s="36"/>
      <c r="L22" s="36"/>
      <c r="N22" s="302"/>
    </row>
    <row r="23" spans="1:14">
      <c r="A23" s="211"/>
      <c r="B23" s="184" t="s">
        <v>75</v>
      </c>
      <c r="C23" s="186" t="s">
        <v>76</v>
      </c>
      <c r="D23" s="4">
        <v>55</v>
      </c>
      <c r="E23" s="4">
        <v>85</v>
      </c>
      <c r="F23" s="4">
        <v>79</v>
      </c>
      <c r="G23" s="4">
        <v>94</v>
      </c>
      <c r="H23" s="5">
        <v>103</v>
      </c>
      <c r="I23" s="36"/>
      <c r="K23" s="36"/>
      <c r="L23" s="36"/>
      <c r="N23" s="302"/>
    </row>
    <row r="24" spans="1:14">
      <c r="A24" s="211"/>
      <c r="B24" s="316" t="s">
        <v>77</v>
      </c>
      <c r="C24" s="314" t="s">
        <v>78</v>
      </c>
      <c r="D24" s="4">
        <v>270</v>
      </c>
      <c r="E24" s="4">
        <v>253</v>
      </c>
      <c r="F24" s="4">
        <v>235</v>
      </c>
      <c r="G24" s="4">
        <v>239</v>
      </c>
      <c r="H24" s="5">
        <v>274</v>
      </c>
      <c r="I24" s="36"/>
      <c r="K24" s="36"/>
      <c r="L24" s="36"/>
      <c r="N24" s="302"/>
    </row>
    <row r="25" spans="1:14">
      <c r="A25" s="211"/>
      <c r="B25" s="316" t="s">
        <v>86</v>
      </c>
      <c r="C25" s="314" t="s">
        <v>80</v>
      </c>
      <c r="D25" s="74">
        <v>151</v>
      </c>
      <c r="E25" s="74">
        <v>168</v>
      </c>
      <c r="F25" s="4">
        <v>196</v>
      </c>
      <c r="G25" s="4">
        <v>188</v>
      </c>
      <c r="H25" s="5">
        <v>181</v>
      </c>
      <c r="I25" s="36"/>
      <c r="K25" s="36"/>
      <c r="L25" s="36"/>
      <c r="N25" s="302"/>
    </row>
    <row r="26" spans="1:14">
      <c r="A26" s="211"/>
      <c r="B26" s="316" t="s">
        <v>81</v>
      </c>
      <c r="C26" s="314" t="s">
        <v>82</v>
      </c>
      <c r="D26" s="4">
        <v>334</v>
      </c>
      <c r="E26" s="4">
        <v>318</v>
      </c>
      <c r="F26" s="4">
        <v>335</v>
      </c>
      <c r="G26" s="4">
        <v>291</v>
      </c>
      <c r="H26" s="5">
        <v>280</v>
      </c>
      <c r="I26" s="36"/>
      <c r="K26" s="36"/>
      <c r="L26" s="36"/>
      <c r="N26" s="302"/>
    </row>
    <row r="27" spans="1:14" s="318" customFormat="1" ht="16.5" thickBot="1">
      <c r="A27" s="301"/>
      <c r="B27" s="317" t="s">
        <v>87</v>
      </c>
      <c r="C27" s="197" t="s">
        <v>88</v>
      </c>
      <c r="D27" s="41">
        <v>1340</v>
      </c>
      <c r="E27" s="76">
        <v>1384</v>
      </c>
      <c r="F27" s="41">
        <v>1367</v>
      </c>
      <c r="G27" s="41">
        <v>1308</v>
      </c>
      <c r="H27" s="77">
        <v>1262</v>
      </c>
      <c r="I27" s="78"/>
      <c r="K27" s="78"/>
      <c r="L27" s="78"/>
      <c r="M27" s="319"/>
    </row>
    <row r="28" spans="1:14">
      <c r="B28" s="320"/>
      <c r="D28" s="322"/>
      <c r="E28" s="322"/>
      <c r="F28" s="322"/>
      <c r="G28" s="322"/>
      <c r="H28" s="322"/>
      <c r="I28" s="322"/>
      <c r="K28" s="322"/>
      <c r="L28" s="322"/>
      <c r="N28" s="302"/>
    </row>
    <row r="29" spans="1:14">
      <c r="A29" s="211"/>
      <c r="B29" s="173" t="s">
        <v>89</v>
      </c>
      <c r="C29" s="175" t="s">
        <v>90</v>
      </c>
      <c r="D29" s="42"/>
      <c r="E29" s="42"/>
      <c r="F29" s="42"/>
      <c r="G29" s="42"/>
      <c r="H29" s="42"/>
      <c r="I29" s="36"/>
      <c r="K29" s="36"/>
      <c r="L29" s="36"/>
      <c r="N29" s="302"/>
    </row>
    <row r="30" spans="1:14">
      <c r="A30" s="211"/>
      <c r="B30" s="313" t="s">
        <v>68</v>
      </c>
      <c r="C30" s="314" t="s">
        <v>69</v>
      </c>
      <c r="D30" s="74">
        <v>-3</v>
      </c>
      <c r="E30" s="74">
        <v>-12</v>
      </c>
      <c r="F30" s="4">
        <v>-4</v>
      </c>
      <c r="G30" s="4">
        <v>0</v>
      </c>
      <c r="H30" s="5">
        <v>-1</v>
      </c>
      <c r="I30" s="36"/>
      <c r="K30" s="36"/>
      <c r="L30" s="36"/>
      <c r="N30" s="302"/>
    </row>
    <row r="31" spans="1:14">
      <c r="A31" s="211"/>
      <c r="B31" s="316" t="s">
        <v>70</v>
      </c>
      <c r="C31" s="314" t="s">
        <v>71</v>
      </c>
      <c r="D31" s="74">
        <v>10</v>
      </c>
      <c r="E31" s="74">
        <v>-1</v>
      </c>
      <c r="F31" s="4">
        <v>6</v>
      </c>
      <c r="G31" s="4">
        <v>3</v>
      </c>
      <c r="H31" s="5">
        <v>0</v>
      </c>
      <c r="I31" s="36"/>
      <c r="K31" s="36"/>
      <c r="L31" s="36"/>
      <c r="N31" s="302"/>
    </row>
    <row r="32" spans="1:14">
      <c r="A32" s="211"/>
      <c r="B32" s="316" t="s">
        <v>72</v>
      </c>
      <c r="C32" s="314" t="s">
        <v>73</v>
      </c>
      <c r="D32" s="74">
        <v>3</v>
      </c>
      <c r="E32" s="74">
        <v>-5</v>
      </c>
      <c r="F32" s="4">
        <v>-29</v>
      </c>
      <c r="G32" s="4">
        <v>-5</v>
      </c>
      <c r="H32" s="5">
        <v>-1</v>
      </c>
      <c r="I32" s="36"/>
      <c r="K32" s="36"/>
      <c r="L32" s="36"/>
      <c r="N32" s="302"/>
    </row>
    <row r="33" spans="1:16">
      <c r="A33" s="211"/>
      <c r="B33" s="316" t="s">
        <v>77</v>
      </c>
      <c r="C33" s="314" t="s">
        <v>78</v>
      </c>
      <c r="D33" s="74">
        <v>15</v>
      </c>
      <c r="E33" s="74">
        <v>10</v>
      </c>
      <c r="F33" s="4">
        <v>7</v>
      </c>
      <c r="G33" s="4">
        <v>10</v>
      </c>
      <c r="H33" s="5">
        <v>12</v>
      </c>
      <c r="I33" s="36"/>
      <c r="K33" s="36"/>
      <c r="L33" s="36"/>
      <c r="N33" s="302"/>
    </row>
    <row r="34" spans="1:16">
      <c r="A34" s="211"/>
      <c r="B34" s="316" t="s">
        <v>86</v>
      </c>
      <c r="C34" s="314" t="s">
        <v>80</v>
      </c>
      <c r="D34" s="74">
        <v>0</v>
      </c>
      <c r="E34" s="74">
        <v>5</v>
      </c>
      <c r="F34" s="4">
        <v>8</v>
      </c>
      <c r="G34" s="4">
        <v>10</v>
      </c>
      <c r="H34" s="5">
        <v>7</v>
      </c>
      <c r="I34" s="36"/>
      <c r="K34" s="36"/>
      <c r="L34" s="36"/>
      <c r="N34" s="302"/>
    </row>
    <row r="35" spans="1:16">
      <c r="A35" s="211"/>
      <c r="B35" s="316" t="s">
        <v>81</v>
      </c>
      <c r="C35" s="314" t="s">
        <v>82</v>
      </c>
      <c r="D35" s="4">
        <v>11</v>
      </c>
      <c r="E35" s="4">
        <v>13</v>
      </c>
      <c r="F35" s="4">
        <v>-16</v>
      </c>
      <c r="G35" s="4">
        <v>8</v>
      </c>
      <c r="H35" s="5">
        <v>9</v>
      </c>
      <c r="I35" s="36"/>
      <c r="K35" s="36"/>
      <c r="L35" s="36"/>
      <c r="N35" s="302"/>
    </row>
    <row r="36" spans="1:16" s="318" customFormat="1" ht="16.5" thickBot="1">
      <c r="A36" s="301"/>
      <c r="B36" s="317" t="s">
        <v>91</v>
      </c>
      <c r="C36" s="197" t="s">
        <v>92</v>
      </c>
      <c r="D36" s="41">
        <v>36</v>
      </c>
      <c r="E36" s="76">
        <v>10</v>
      </c>
      <c r="F36" s="41">
        <v>-28</v>
      </c>
      <c r="G36" s="41">
        <v>26</v>
      </c>
      <c r="H36" s="77">
        <v>26</v>
      </c>
      <c r="I36" s="78"/>
      <c r="K36" s="78"/>
      <c r="L36" s="78"/>
      <c r="M36" s="319"/>
    </row>
    <row r="37" spans="1:16">
      <c r="A37" s="323"/>
      <c r="B37" s="323"/>
      <c r="C37" s="324"/>
      <c r="D37" s="325"/>
    </row>
    <row r="38" spans="1:16">
      <c r="A38" s="323"/>
      <c r="B38" s="323"/>
      <c r="C38" s="324"/>
      <c r="D38" s="325"/>
      <c r="H38" s="375"/>
      <c r="I38" s="439"/>
      <c r="J38" s="376"/>
      <c r="K38" s="375"/>
      <c r="L38" s="376"/>
      <c r="N38" s="326"/>
      <c r="P38" s="459" t="s">
        <v>119</v>
      </c>
    </row>
    <row r="39" spans="1:16" ht="15" customHeight="1">
      <c r="A39" s="211"/>
      <c r="B39" s="327"/>
      <c r="C39" s="30"/>
      <c r="D39" s="328" t="s">
        <v>5</v>
      </c>
      <c r="E39" s="328" t="s">
        <v>6</v>
      </c>
      <c r="F39" s="329" t="s">
        <v>7</v>
      </c>
      <c r="G39" s="154" t="s">
        <v>8</v>
      </c>
      <c r="H39" s="153" t="s">
        <v>9</v>
      </c>
      <c r="I39" s="462" t="s">
        <v>11</v>
      </c>
      <c r="J39" s="330"/>
      <c r="K39" s="443" t="s">
        <v>61</v>
      </c>
      <c r="L39" s="438"/>
      <c r="M39" s="156" t="s">
        <v>9</v>
      </c>
      <c r="N39" s="253" t="s">
        <v>11</v>
      </c>
      <c r="O39" s="158"/>
      <c r="P39" s="159" t="s">
        <v>10</v>
      </c>
    </row>
    <row r="40" spans="1:16" ht="14.45" customHeight="1">
      <c r="A40" s="307"/>
      <c r="B40" s="307"/>
      <c r="C40" s="79"/>
      <c r="D40" s="331" t="s">
        <v>13</v>
      </c>
      <c r="E40" s="332" t="s">
        <v>13</v>
      </c>
      <c r="F40" s="332" t="s">
        <v>13</v>
      </c>
      <c r="G40" s="163" t="s">
        <v>13</v>
      </c>
      <c r="H40" s="164" t="s">
        <v>14</v>
      </c>
      <c r="I40" s="426" t="s">
        <v>15</v>
      </c>
      <c r="J40" s="306"/>
      <c r="K40" s="405" t="s">
        <v>120</v>
      </c>
      <c r="L40" s="306"/>
      <c r="M40" s="165" t="s">
        <v>118</v>
      </c>
      <c r="N40" s="166" t="s">
        <v>118</v>
      </c>
      <c r="O40" s="158"/>
      <c r="P40" s="167" t="s">
        <v>118</v>
      </c>
    </row>
    <row r="41" spans="1:16" ht="18.75" customHeight="1">
      <c r="A41" s="309"/>
      <c r="B41" s="310" t="s">
        <v>93</v>
      </c>
      <c r="C41" s="310" t="s">
        <v>94</v>
      </c>
      <c r="D41" s="333" t="s">
        <v>16</v>
      </c>
      <c r="E41" s="334" t="s">
        <v>16</v>
      </c>
      <c r="F41" s="334" t="s">
        <v>16</v>
      </c>
      <c r="G41" s="170" t="s">
        <v>16</v>
      </c>
      <c r="H41" s="171" t="s">
        <v>16</v>
      </c>
      <c r="I41" s="427" t="s">
        <v>17</v>
      </c>
      <c r="J41" s="312"/>
      <c r="K41" s="406" t="s">
        <v>121</v>
      </c>
      <c r="L41" s="312"/>
      <c r="M41" s="479" t="s">
        <v>18</v>
      </c>
      <c r="N41" s="479"/>
      <c r="O41" s="158"/>
      <c r="P41" s="172"/>
    </row>
    <row r="42" spans="1:16">
      <c r="A42" s="323"/>
      <c r="B42" s="173" t="s">
        <v>66</v>
      </c>
      <c r="C42" s="175" t="s">
        <v>67</v>
      </c>
      <c r="D42" s="31"/>
      <c r="E42" s="31"/>
      <c r="F42" s="31"/>
      <c r="G42" s="31"/>
      <c r="H42" s="31"/>
      <c r="I42" s="31"/>
      <c r="J42" s="73"/>
      <c r="K42" s="407"/>
      <c r="L42" s="73"/>
      <c r="M42" s="115"/>
      <c r="N42" s="115"/>
      <c r="O42" s="239"/>
      <c r="P42" s="96"/>
    </row>
    <row r="43" spans="1:16" s="335" customFormat="1" ht="15.75" customHeight="1">
      <c r="B43" s="336" t="s">
        <v>70</v>
      </c>
      <c r="C43" s="337" t="s">
        <v>71</v>
      </c>
      <c r="D43" s="80">
        <v>213</v>
      </c>
      <c r="E43" s="81">
        <v>127</v>
      </c>
      <c r="F43" s="80">
        <v>176</v>
      </c>
      <c r="G43" s="82">
        <v>216</v>
      </c>
      <c r="H43" s="408">
        <v>220</v>
      </c>
      <c r="I43" s="440">
        <v>210</v>
      </c>
      <c r="J43" s="338"/>
      <c r="K43" s="409">
        <f>I43-H43</f>
        <v>-10</v>
      </c>
      <c r="L43" s="338"/>
      <c r="M43" s="339">
        <v>49</v>
      </c>
      <c r="N43" s="340">
        <v>103</v>
      </c>
      <c r="O43" s="341"/>
      <c r="P43" s="342">
        <f>N43-M43</f>
        <v>54</v>
      </c>
    </row>
    <row r="44" spans="1:16" s="335" customFormat="1" ht="15.75" customHeight="1">
      <c r="B44" s="343" t="s">
        <v>77</v>
      </c>
      <c r="C44" s="337" t="s">
        <v>95</v>
      </c>
      <c r="D44" s="83">
        <v>271</v>
      </c>
      <c r="E44" s="81">
        <v>298</v>
      </c>
      <c r="F44" s="83">
        <v>351</v>
      </c>
      <c r="G44" s="84">
        <v>304</v>
      </c>
      <c r="H44" s="410">
        <v>237</v>
      </c>
      <c r="I44" s="338">
        <v>270</v>
      </c>
      <c r="J44" s="338"/>
      <c r="K44" s="411">
        <f t="shared" ref="K44:K47" si="0">I44-H44</f>
        <v>33</v>
      </c>
      <c r="L44" s="338"/>
      <c r="M44" s="341">
        <v>91</v>
      </c>
      <c r="N44" s="344">
        <v>76</v>
      </c>
      <c r="O44" s="341"/>
      <c r="P44" s="463">
        <f t="shared" ref="P44:P47" si="1">N44-M44</f>
        <v>-15</v>
      </c>
    </row>
    <row r="45" spans="1:16" s="335" customFormat="1" ht="15.75" customHeight="1">
      <c r="B45" s="343" t="s">
        <v>86</v>
      </c>
      <c r="C45" s="337" t="s">
        <v>96</v>
      </c>
      <c r="D45" s="83">
        <v>135</v>
      </c>
      <c r="E45" s="81">
        <v>108</v>
      </c>
      <c r="F45" s="83">
        <v>169</v>
      </c>
      <c r="G45" s="84">
        <v>116</v>
      </c>
      <c r="H45" s="410">
        <v>91</v>
      </c>
      <c r="I45" s="338">
        <v>80</v>
      </c>
      <c r="J45" s="338"/>
      <c r="K45" s="411">
        <f t="shared" si="0"/>
        <v>-11</v>
      </c>
      <c r="L45" s="338"/>
      <c r="M45" s="341">
        <v>22</v>
      </c>
      <c r="N45" s="344">
        <v>10</v>
      </c>
      <c r="O45" s="341"/>
      <c r="P45" s="463">
        <f t="shared" si="1"/>
        <v>-12</v>
      </c>
    </row>
    <row r="46" spans="1:16" s="335" customFormat="1" ht="15.75" customHeight="1">
      <c r="B46" s="343" t="s">
        <v>81</v>
      </c>
      <c r="C46" s="337" t="s">
        <v>97</v>
      </c>
      <c r="D46" s="83">
        <v>380</v>
      </c>
      <c r="E46" s="81">
        <v>271</v>
      </c>
      <c r="F46" s="83">
        <v>275</v>
      </c>
      <c r="G46" s="84">
        <v>264</v>
      </c>
      <c r="H46" s="410">
        <v>260</v>
      </c>
      <c r="I46" s="338">
        <v>280</v>
      </c>
      <c r="J46" s="338"/>
      <c r="K46" s="411">
        <f t="shared" si="0"/>
        <v>20</v>
      </c>
      <c r="L46" s="338"/>
      <c r="M46" s="341">
        <v>55</v>
      </c>
      <c r="N46" s="344">
        <v>30</v>
      </c>
      <c r="O46" s="341"/>
      <c r="P46" s="463">
        <f t="shared" si="1"/>
        <v>-25</v>
      </c>
    </row>
    <row r="47" spans="1:16" s="347" customFormat="1" ht="15.75" customHeight="1" thickBot="1">
      <c r="A47" s="345"/>
      <c r="B47" s="317" t="s">
        <v>83</v>
      </c>
      <c r="C47" s="197" t="s">
        <v>84</v>
      </c>
      <c r="D47" s="87">
        <v>999</v>
      </c>
      <c r="E47" s="88">
        <v>804</v>
      </c>
      <c r="F47" s="87">
        <v>971</v>
      </c>
      <c r="G47" s="89">
        <v>902</v>
      </c>
      <c r="H47" s="412">
        <f>SUM(H43:H46)</f>
        <v>808</v>
      </c>
      <c r="I47" s="124">
        <f>SUM(I43:I46)</f>
        <v>840</v>
      </c>
      <c r="J47" s="346"/>
      <c r="K47" s="413">
        <f t="shared" si="0"/>
        <v>32</v>
      </c>
      <c r="L47" s="346"/>
      <c r="M47" s="123">
        <f>SUM(M43:M46)</f>
        <v>217</v>
      </c>
      <c r="N47" s="123">
        <f>SUM(N43:N46)</f>
        <v>219</v>
      </c>
      <c r="O47" s="348"/>
      <c r="P47" s="124">
        <f t="shared" si="1"/>
        <v>2</v>
      </c>
    </row>
    <row r="48" spans="1:16">
      <c r="B48" s="320"/>
      <c r="D48" s="349"/>
      <c r="E48" s="349"/>
      <c r="F48" s="349"/>
      <c r="G48" s="349"/>
      <c r="H48" s="349"/>
      <c r="I48" s="349"/>
      <c r="J48" s="349"/>
      <c r="K48" s="414"/>
      <c r="L48" s="349"/>
      <c r="O48" s="303"/>
      <c r="P48" s="350"/>
    </row>
    <row r="49" spans="1:16">
      <c r="A49" s="323"/>
      <c r="B49" s="173" t="s">
        <v>40</v>
      </c>
      <c r="C49" s="175" t="s">
        <v>85</v>
      </c>
      <c r="D49" s="85"/>
      <c r="E49" s="85"/>
      <c r="F49" s="85"/>
      <c r="G49" s="85"/>
      <c r="H49" s="415"/>
      <c r="I49" s="415"/>
      <c r="J49" s="351"/>
      <c r="K49" s="416"/>
      <c r="L49" s="351"/>
      <c r="M49" s="352"/>
      <c r="N49" s="352"/>
      <c r="O49" s="303"/>
      <c r="P49" s="353"/>
    </row>
    <row r="50" spans="1:16" s="335" customFormat="1" ht="15.75" customHeight="1">
      <c r="B50" s="336" t="s">
        <v>70</v>
      </c>
      <c r="C50" s="337" t="s">
        <v>71</v>
      </c>
      <c r="D50" s="80">
        <v>231</v>
      </c>
      <c r="E50" s="81">
        <v>166</v>
      </c>
      <c r="F50" s="80">
        <v>145</v>
      </c>
      <c r="G50" s="82">
        <v>156</v>
      </c>
      <c r="H50" s="408">
        <v>195</v>
      </c>
      <c r="I50" s="440">
        <v>190</v>
      </c>
      <c r="J50" s="338"/>
      <c r="K50" s="409">
        <f t="shared" ref="K50:K54" si="2">I50-H50</f>
        <v>-5</v>
      </c>
      <c r="L50" s="338"/>
      <c r="M50" s="339">
        <v>40</v>
      </c>
      <c r="N50" s="340">
        <v>46</v>
      </c>
      <c r="O50" s="341"/>
      <c r="P50" s="342">
        <f t="shared" ref="P50:P54" si="3">N50-M50</f>
        <v>6</v>
      </c>
    </row>
    <row r="51" spans="1:16" s="335" customFormat="1" ht="15.75" customHeight="1">
      <c r="B51" s="343" t="s">
        <v>77</v>
      </c>
      <c r="C51" s="337" t="s">
        <v>95</v>
      </c>
      <c r="D51" s="83">
        <v>275</v>
      </c>
      <c r="E51" s="81">
        <v>280</v>
      </c>
      <c r="F51" s="83">
        <v>315</v>
      </c>
      <c r="G51" s="84">
        <v>325</v>
      </c>
      <c r="H51" s="410">
        <v>280</v>
      </c>
      <c r="I51" s="338">
        <v>260</v>
      </c>
      <c r="J51" s="338"/>
      <c r="K51" s="411">
        <f t="shared" si="2"/>
        <v>-20</v>
      </c>
      <c r="L51" s="338"/>
      <c r="M51" s="341">
        <v>60</v>
      </c>
      <c r="N51" s="344">
        <v>49</v>
      </c>
      <c r="O51" s="341"/>
      <c r="P51" s="463">
        <f t="shared" si="3"/>
        <v>-11</v>
      </c>
    </row>
    <row r="52" spans="1:16" s="335" customFormat="1" ht="15.75" customHeight="1">
      <c r="B52" s="343" t="s">
        <v>86</v>
      </c>
      <c r="C52" s="337" t="s">
        <v>96</v>
      </c>
      <c r="D52" s="83">
        <v>120</v>
      </c>
      <c r="E52" s="81">
        <v>117</v>
      </c>
      <c r="F52" s="83">
        <v>139</v>
      </c>
      <c r="G52" s="84">
        <v>138</v>
      </c>
      <c r="H52" s="410">
        <v>129</v>
      </c>
      <c r="I52" s="338">
        <v>80</v>
      </c>
      <c r="J52" s="338"/>
      <c r="K52" s="411">
        <f t="shared" si="2"/>
        <v>-49</v>
      </c>
      <c r="L52" s="338"/>
      <c r="M52" s="341">
        <v>28</v>
      </c>
      <c r="N52" s="344">
        <v>22</v>
      </c>
      <c r="O52" s="341"/>
      <c r="P52" s="463">
        <f t="shared" si="3"/>
        <v>-6</v>
      </c>
    </row>
    <row r="53" spans="1:16" s="335" customFormat="1" ht="15.75" customHeight="1">
      <c r="B53" s="343" t="s">
        <v>81</v>
      </c>
      <c r="C53" s="337" t="s">
        <v>97</v>
      </c>
      <c r="D53" s="83">
        <v>317</v>
      </c>
      <c r="E53" s="81">
        <v>275</v>
      </c>
      <c r="F53" s="83">
        <v>264</v>
      </c>
      <c r="G53" s="84">
        <v>262</v>
      </c>
      <c r="H53" s="410">
        <v>306</v>
      </c>
      <c r="I53" s="338">
        <v>270</v>
      </c>
      <c r="J53" s="338"/>
      <c r="K53" s="411">
        <f t="shared" si="2"/>
        <v>-36</v>
      </c>
      <c r="L53" s="338"/>
      <c r="M53" s="341">
        <v>76</v>
      </c>
      <c r="N53" s="344">
        <v>47</v>
      </c>
      <c r="O53" s="341"/>
      <c r="P53" s="463">
        <f t="shared" si="3"/>
        <v>-29</v>
      </c>
    </row>
    <row r="54" spans="1:16" s="347" customFormat="1" ht="15.75" customHeight="1" thickBot="1">
      <c r="A54" s="345"/>
      <c r="B54" s="317" t="s">
        <v>87</v>
      </c>
      <c r="C54" s="197" t="s">
        <v>88</v>
      </c>
      <c r="D54" s="87">
        <v>943</v>
      </c>
      <c r="E54" s="88">
        <v>838</v>
      </c>
      <c r="F54" s="87">
        <v>863</v>
      </c>
      <c r="G54" s="89">
        <v>882</v>
      </c>
      <c r="H54" s="412">
        <f>SUM(H50:H53)</f>
        <v>910</v>
      </c>
      <c r="I54" s="124">
        <f>SUM(I50:I53)</f>
        <v>800</v>
      </c>
      <c r="J54" s="346"/>
      <c r="K54" s="413">
        <f t="shared" si="2"/>
        <v>-110</v>
      </c>
      <c r="L54" s="346"/>
      <c r="M54" s="123">
        <f>SUM(M50:M53)</f>
        <v>204</v>
      </c>
      <c r="N54" s="123">
        <f>SUM(N50:N53)</f>
        <v>164</v>
      </c>
      <c r="O54" s="348"/>
      <c r="P54" s="464">
        <f t="shared" si="3"/>
        <v>-40</v>
      </c>
    </row>
    <row r="55" spans="1:16">
      <c r="B55" s="320"/>
      <c r="D55" s="349"/>
      <c r="E55" s="349"/>
      <c r="F55" s="349"/>
      <c r="G55" s="349"/>
      <c r="H55" s="349"/>
      <c r="I55" s="349"/>
      <c r="J55" s="349"/>
      <c r="K55" s="414"/>
      <c r="L55" s="349"/>
      <c r="O55" s="303"/>
      <c r="P55" s="350"/>
    </row>
    <row r="56" spans="1:16">
      <c r="A56" s="323"/>
      <c r="B56" s="173" t="s">
        <v>89</v>
      </c>
      <c r="C56" s="175" t="s">
        <v>90</v>
      </c>
      <c r="D56" s="85"/>
      <c r="E56" s="85"/>
      <c r="F56" s="85"/>
      <c r="G56" s="85"/>
      <c r="H56" s="86"/>
      <c r="I56" s="86"/>
      <c r="J56" s="354"/>
      <c r="K56" s="417"/>
      <c r="L56" s="354"/>
      <c r="M56" s="122"/>
      <c r="N56" s="122"/>
      <c r="O56" s="303"/>
      <c r="P56" s="86"/>
    </row>
    <row r="57" spans="1:16" s="335" customFormat="1" ht="15.75" customHeight="1">
      <c r="B57" s="336" t="s">
        <v>70</v>
      </c>
      <c r="C57" s="337" t="s">
        <v>71</v>
      </c>
      <c r="D57" s="80">
        <v>6</v>
      </c>
      <c r="E57" s="81">
        <v>3</v>
      </c>
      <c r="F57" s="473">
        <v>-0.36</v>
      </c>
      <c r="G57" s="82">
        <v>5</v>
      </c>
      <c r="H57" s="418">
        <v>8</v>
      </c>
      <c r="I57" s="441">
        <v>7</v>
      </c>
      <c r="K57" s="409">
        <f t="shared" ref="K57:K61" si="4">I57-H57</f>
        <v>-1</v>
      </c>
      <c r="M57" s="339">
        <v>2</v>
      </c>
      <c r="N57" s="340">
        <v>3</v>
      </c>
      <c r="O57" s="341"/>
      <c r="P57" s="339">
        <f t="shared" ref="P57:P61" si="5">N57-M57</f>
        <v>1</v>
      </c>
    </row>
    <row r="58" spans="1:16" s="335" customFormat="1" ht="15.75" customHeight="1">
      <c r="B58" s="343" t="s">
        <v>77</v>
      </c>
      <c r="C58" s="337" t="s">
        <v>95</v>
      </c>
      <c r="D58" s="83">
        <v>9</v>
      </c>
      <c r="E58" s="81">
        <v>13</v>
      </c>
      <c r="F58" s="83">
        <v>14</v>
      </c>
      <c r="G58" s="84">
        <v>22</v>
      </c>
      <c r="H58" s="419">
        <v>13</v>
      </c>
      <c r="I58" s="335">
        <v>4</v>
      </c>
      <c r="K58" s="411">
        <f t="shared" si="4"/>
        <v>-9</v>
      </c>
      <c r="M58" s="341">
        <v>-1</v>
      </c>
      <c r="N58" s="344">
        <v>-4</v>
      </c>
      <c r="O58" s="341"/>
      <c r="P58" s="341">
        <f t="shared" si="5"/>
        <v>-3</v>
      </c>
    </row>
    <row r="59" spans="1:16" s="335" customFormat="1" ht="15.75" customHeight="1">
      <c r="B59" s="343" t="s">
        <v>86</v>
      </c>
      <c r="C59" s="337" t="s">
        <v>96</v>
      </c>
      <c r="D59" s="83">
        <v>4</v>
      </c>
      <c r="E59" s="81">
        <v>4</v>
      </c>
      <c r="F59" s="472">
        <v>-1</v>
      </c>
      <c r="G59" s="84">
        <v>3</v>
      </c>
      <c r="H59" s="419">
        <v>5</v>
      </c>
      <c r="I59" s="335">
        <v>5</v>
      </c>
      <c r="K59" s="411">
        <f t="shared" si="4"/>
        <v>0</v>
      </c>
      <c r="M59" s="341">
        <v>-1</v>
      </c>
      <c r="N59" s="344">
        <v>1</v>
      </c>
      <c r="O59" s="341"/>
      <c r="P59" s="341">
        <f t="shared" si="5"/>
        <v>2</v>
      </c>
    </row>
    <row r="60" spans="1:16" s="335" customFormat="1" ht="15.75" customHeight="1">
      <c r="B60" s="343" t="s">
        <v>81</v>
      </c>
      <c r="C60" s="337" t="s">
        <v>97</v>
      </c>
      <c r="D60" s="472">
        <v>-14</v>
      </c>
      <c r="E60" s="81">
        <v>4</v>
      </c>
      <c r="F60" s="83">
        <v>9</v>
      </c>
      <c r="G60" s="84">
        <v>4</v>
      </c>
      <c r="H60" s="419">
        <v>4</v>
      </c>
      <c r="I60" s="335">
        <v>-7</v>
      </c>
      <c r="K60" s="411">
        <f t="shared" si="4"/>
        <v>-11</v>
      </c>
      <c r="M60" s="341">
        <v>1</v>
      </c>
      <c r="N60" s="344">
        <v>-12</v>
      </c>
      <c r="O60" s="341"/>
      <c r="P60" s="341">
        <f t="shared" si="5"/>
        <v>-13</v>
      </c>
    </row>
    <row r="61" spans="1:16" s="347" customFormat="1" ht="15.75" customHeight="1" thickBot="1">
      <c r="B61" s="317" t="s">
        <v>91</v>
      </c>
      <c r="C61" s="197" t="s">
        <v>92</v>
      </c>
      <c r="D61" s="87">
        <v>5</v>
      </c>
      <c r="E61" s="88">
        <v>24</v>
      </c>
      <c r="F61" s="87">
        <v>22</v>
      </c>
      <c r="G61" s="89">
        <v>34</v>
      </c>
      <c r="H61" s="95">
        <f>SUM(H57:H60)</f>
        <v>30</v>
      </c>
      <c r="I61" s="123">
        <f>SUM(I57:I60)</f>
        <v>9</v>
      </c>
      <c r="J61" s="355"/>
      <c r="K61" s="413">
        <f t="shared" si="4"/>
        <v>-21</v>
      </c>
      <c r="L61" s="355"/>
      <c r="M61" s="123">
        <f>SUM(M57:M60)</f>
        <v>1</v>
      </c>
      <c r="N61" s="123">
        <f>SUM(N57:N60)</f>
        <v>-12</v>
      </c>
      <c r="O61" s="348"/>
      <c r="P61" s="123">
        <f t="shared" si="5"/>
        <v>-13</v>
      </c>
    </row>
    <row r="62" spans="1:16">
      <c r="B62" s="323"/>
      <c r="C62" s="324"/>
      <c r="D62" s="325"/>
    </row>
    <row r="63" spans="1:16">
      <c r="B63" s="320" t="s">
        <v>98</v>
      </c>
    </row>
    <row r="64" spans="1:16">
      <c r="B64" s="221" t="s">
        <v>99</v>
      </c>
    </row>
    <row r="65" spans="2:2">
      <c r="B65" s="221" t="s">
        <v>100</v>
      </c>
    </row>
    <row r="66" spans="2:2">
      <c r="B66" s="221" t="s">
        <v>47</v>
      </c>
    </row>
    <row r="67" spans="2:2">
      <c r="B67" s="221"/>
    </row>
    <row r="68" spans="2:2">
      <c r="B68" s="320"/>
    </row>
    <row r="69" spans="2:2">
      <c r="B69" s="221"/>
    </row>
    <row r="70" spans="2:2">
      <c r="B70" s="221"/>
    </row>
    <row r="71" spans="2:2">
      <c r="B71" s="221"/>
    </row>
    <row r="72" spans="2:2">
      <c r="B72" s="221"/>
    </row>
  </sheetData>
  <sheetProtection algorithmName="SHA-512" hashValue="M3e1eni/S29Si/DDlCv4Z555boJyFPQCfRIJwuX90iZkAt+iFdxKkvggKAjqvJnYzWuPZsTYTfIVZTh8WVPltw==" saltValue="rGEydazNjU/JUnjEaWtoeA==" spinCount="100000" sheet="1" objects="1" scenarios="1"/>
  <mergeCells count="1">
    <mergeCell ref="M41:N41"/>
  </mergeCells>
  <phoneticPr fontId="5"/>
  <conditionalFormatting sqref="A19:A27 E29:H36">
    <cfRule type="containsErrors" dxfId="52" priority="159">
      <formula>ISERROR(A19)</formula>
    </cfRule>
  </conditionalFormatting>
  <conditionalFormatting sqref="A3:B7">
    <cfRule type="containsErrors" dxfId="51" priority="115">
      <formula>ISERROR(A3)</formula>
    </cfRule>
  </conditionalFormatting>
  <conditionalFormatting sqref="A29:D38">
    <cfRule type="containsErrors" dxfId="50" priority="104">
      <formula>ISERROR(A29)</formula>
    </cfRule>
  </conditionalFormatting>
  <conditionalFormatting sqref="A39:E42">
    <cfRule type="containsErrors" dxfId="49" priority="112">
      <formula>ISERROR(A39)</formula>
    </cfRule>
  </conditionalFormatting>
  <conditionalFormatting sqref="A56:G56">
    <cfRule type="containsErrors" dxfId="48" priority="68">
      <formula>ISERROR(A56)</formula>
    </cfRule>
  </conditionalFormatting>
  <conditionalFormatting sqref="B8:B17">
    <cfRule type="containsErrors" dxfId="47" priority="108">
      <formula>ISERROR(B8)</formula>
    </cfRule>
  </conditionalFormatting>
  <conditionalFormatting sqref="B19:B28">
    <cfRule type="containsErrors" dxfId="46" priority="105">
      <formula>ISERROR(B19)</formula>
    </cfRule>
  </conditionalFormatting>
  <conditionalFormatting sqref="B43:B48">
    <cfRule type="containsErrors" dxfId="45" priority="101">
      <formula>ISERROR(B43)</formula>
    </cfRule>
  </conditionalFormatting>
  <conditionalFormatting sqref="B50:B55">
    <cfRule type="containsErrors" dxfId="44" priority="100">
      <formula>ISERROR(B50)</formula>
    </cfRule>
  </conditionalFormatting>
  <conditionalFormatting sqref="B63:B72">
    <cfRule type="containsErrors" dxfId="43" priority="94">
      <formula>ISERROR(B63)</formula>
    </cfRule>
  </conditionalFormatting>
  <conditionalFormatting sqref="B1:C2">
    <cfRule type="containsErrors" dxfId="42" priority="122">
      <formula>ISERROR(B1)</formula>
    </cfRule>
  </conditionalFormatting>
  <conditionalFormatting sqref="B57:G61">
    <cfRule type="containsErrors" dxfId="41" priority="99">
      <formula>ISERROR(B57)</formula>
    </cfRule>
  </conditionalFormatting>
  <conditionalFormatting sqref="C3:C6">
    <cfRule type="containsErrors" dxfId="40" priority="114">
      <formula>ISERROR(C3)</formula>
    </cfRule>
  </conditionalFormatting>
  <conditionalFormatting sqref="C43:E47">
    <cfRule type="containsErrors" dxfId="39" priority="121">
      <formula>ISERROR(C43)</formula>
    </cfRule>
  </conditionalFormatting>
  <conditionalFormatting sqref="C7:H16 A8:A16 A18:H18 A43:A47 A49:G49 A50:A54 C50:G54 B62:D62">
    <cfRule type="containsErrors" dxfId="38" priority="168">
      <formula>ISERROR(A7)</formula>
    </cfRule>
  </conditionalFormatting>
  <conditionalFormatting sqref="C19:H27">
    <cfRule type="containsErrors" dxfId="37" priority="118">
      <formula>ISERROR(C19)</formula>
    </cfRule>
  </conditionalFormatting>
  <conditionalFormatting sqref="D4:H6">
    <cfRule type="containsErrors" dxfId="36" priority="92">
      <formula>ISERROR(D4)</formula>
    </cfRule>
  </conditionalFormatting>
  <conditionalFormatting sqref="F39:H47 H49:H54 H56:H61 J56:L61 J49:L54 J39:L47">
    <cfRule type="containsErrors" dxfId="35" priority="8">
      <formula>ISERROR(F39)</formula>
    </cfRule>
  </conditionalFormatting>
  <conditionalFormatting sqref="K4:L16 K18:L27 K29:L36">
    <cfRule type="containsErrors" dxfId="34" priority="10">
      <formula>ISERROR(K4)</formula>
    </cfRule>
  </conditionalFormatting>
  <conditionalFormatting sqref="M41">
    <cfRule type="containsErrors" dxfId="33" priority="24">
      <formula>ISERROR(M41)</formula>
    </cfRule>
  </conditionalFormatting>
  <conditionalFormatting sqref="M39:N40">
    <cfRule type="containsErrors" dxfId="32" priority="14">
      <formula>ISERROR(M39)</formula>
    </cfRule>
  </conditionalFormatting>
  <conditionalFormatting sqref="M42:N47">
    <cfRule type="containsErrors" dxfId="31" priority="18">
      <formula>ISERROR(M42)</formula>
    </cfRule>
  </conditionalFormatting>
  <conditionalFormatting sqref="M49:N53 M56:N60">
    <cfRule type="containsErrors" dxfId="30" priority="19">
      <formula>ISERROR(M49)</formula>
    </cfRule>
  </conditionalFormatting>
  <conditionalFormatting sqref="P39:P47">
    <cfRule type="containsErrors" dxfId="29" priority="13">
      <formula>ISERROR(P39)</formula>
    </cfRule>
  </conditionalFormatting>
  <conditionalFormatting sqref="P49:P54 P56:P61">
    <cfRule type="containsErrors" dxfId="28" priority="16">
      <formula>ISERROR(P49)</formula>
    </cfRule>
  </conditionalFormatting>
  <conditionalFormatting sqref="M54">
    <cfRule type="containsErrors" dxfId="27" priority="7">
      <formula>ISERROR(M54)</formula>
    </cfRule>
  </conditionalFormatting>
  <conditionalFormatting sqref="M61">
    <cfRule type="containsErrors" dxfId="26" priority="6">
      <formula>ISERROR(M61)</formula>
    </cfRule>
  </conditionalFormatting>
  <conditionalFormatting sqref="N54">
    <cfRule type="containsErrors" dxfId="25" priority="5">
      <formula>ISERROR(N54)</formula>
    </cfRule>
  </conditionalFormatting>
  <conditionalFormatting sqref="N61">
    <cfRule type="containsErrors" dxfId="24" priority="4">
      <formula>ISERROR(N61)</formula>
    </cfRule>
  </conditionalFormatting>
  <conditionalFormatting sqref="I42:I47">
    <cfRule type="containsErrors" dxfId="23" priority="3">
      <formula>ISERROR(I42)</formula>
    </cfRule>
  </conditionalFormatting>
  <conditionalFormatting sqref="I49:I54 I56:I61">
    <cfRule type="containsErrors" dxfId="22" priority="1">
      <formula>ISERROR(I49)</formula>
    </cfRule>
  </conditionalFormatting>
  <conditionalFormatting sqref="I4:I16 I18:I27 I29:I36">
    <cfRule type="containsErrors" dxfId="21" priority="2">
      <formula>ISERROR(I4)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Q63"/>
  <sheetViews>
    <sheetView showGridLines="0" view="pageBreakPreview" zoomScaleNormal="85" zoomScaleSheetLayoutView="100" workbookViewId="0">
      <selection activeCell="I1" sqref="I1"/>
    </sheetView>
  </sheetViews>
  <sheetFormatPr defaultColWidth="9" defaultRowHeight="15.75"/>
  <cols>
    <col min="1" max="1" width="1.625" style="146" customWidth="1"/>
    <col min="2" max="2" width="54.375" style="146" customWidth="1"/>
    <col min="3" max="3" width="20.375" style="220" customWidth="1"/>
    <col min="4" max="9" width="11.625" style="146" customWidth="1"/>
    <col min="10" max="10" width="1.625" style="146" customWidth="1"/>
    <col min="11" max="11" width="11.625" style="146" customWidth="1"/>
    <col min="12" max="12" width="1.625" style="146" customWidth="1"/>
    <col min="13" max="14" width="9" style="148"/>
    <col min="15" max="15" width="1.625" style="148" customWidth="1"/>
    <col min="16" max="16" width="9" style="148"/>
    <col min="17" max="16384" width="9" style="146"/>
  </cols>
  <sheetData>
    <row r="1" spans="1:16" s="138" customFormat="1" ht="39.950000000000003" customHeight="1">
      <c r="B1" s="139" t="s">
        <v>101</v>
      </c>
      <c r="C1" s="356"/>
      <c r="D1" s="141"/>
      <c r="M1" s="143"/>
      <c r="N1" s="143"/>
      <c r="O1" s="143"/>
      <c r="P1" s="143"/>
    </row>
    <row r="2" spans="1:16" s="138" customFormat="1" ht="39.950000000000003" customHeight="1">
      <c r="B2" s="139" t="s">
        <v>102</v>
      </c>
      <c r="C2" s="140"/>
      <c r="D2" s="141"/>
      <c r="M2" s="143"/>
      <c r="N2" s="143"/>
      <c r="O2" s="143"/>
      <c r="P2" s="143"/>
    </row>
    <row r="3" spans="1:16" ht="9.75" customHeight="1">
      <c r="A3" s="357"/>
      <c r="B3" s="358"/>
      <c r="C3" s="359"/>
    </row>
    <row r="4" spans="1:16" ht="13.5" customHeight="1">
      <c r="A4" s="309"/>
      <c r="B4" s="190"/>
      <c r="C4" s="190"/>
      <c r="I4" s="437"/>
      <c r="P4" s="147" t="s">
        <v>119</v>
      </c>
    </row>
    <row r="5" spans="1:16" ht="15" customHeight="1">
      <c r="A5" s="300"/>
      <c r="B5" s="301"/>
      <c r="C5" s="30"/>
      <c r="D5" s="360" t="s">
        <v>5</v>
      </c>
      <c r="E5" s="360" t="s">
        <v>6</v>
      </c>
      <c r="F5" s="361" t="s">
        <v>7</v>
      </c>
      <c r="G5" s="230" t="s">
        <v>8</v>
      </c>
      <c r="H5" s="154" t="s">
        <v>9</v>
      </c>
      <c r="I5" s="461" t="s">
        <v>11</v>
      </c>
      <c r="J5" s="362"/>
      <c r="K5" s="229" t="s">
        <v>10</v>
      </c>
      <c r="L5" s="362"/>
      <c r="M5" s="156" t="s">
        <v>9</v>
      </c>
      <c r="N5" s="253" t="s">
        <v>11</v>
      </c>
      <c r="O5" s="158"/>
      <c r="P5" s="159" t="s">
        <v>10</v>
      </c>
    </row>
    <row r="6" spans="1:16" ht="15" customHeight="1">
      <c r="A6" s="307"/>
      <c r="B6" s="193"/>
      <c r="C6" s="193"/>
      <c r="D6" s="363" t="s">
        <v>13</v>
      </c>
      <c r="E6" s="331" t="s">
        <v>13</v>
      </c>
      <c r="F6" s="331" t="s">
        <v>13</v>
      </c>
      <c r="G6" s="364" t="s">
        <v>13</v>
      </c>
      <c r="H6" s="164" t="s">
        <v>14</v>
      </c>
      <c r="I6" s="426" t="s">
        <v>15</v>
      </c>
      <c r="J6" s="362"/>
      <c r="K6" s="162" t="s">
        <v>120</v>
      </c>
      <c r="L6" s="362"/>
      <c r="M6" s="165" t="s">
        <v>118</v>
      </c>
      <c r="N6" s="166" t="s">
        <v>118</v>
      </c>
      <c r="O6" s="158"/>
      <c r="P6" s="167" t="s">
        <v>118</v>
      </c>
    </row>
    <row r="7" spans="1:16" ht="15" customHeight="1">
      <c r="A7" s="309"/>
      <c r="B7" s="310" t="s">
        <v>93</v>
      </c>
      <c r="C7" s="310" t="s">
        <v>94</v>
      </c>
      <c r="D7" s="365" t="s">
        <v>16</v>
      </c>
      <c r="E7" s="333" t="s">
        <v>16</v>
      </c>
      <c r="F7" s="333" t="s">
        <v>103</v>
      </c>
      <c r="G7" s="366" t="s">
        <v>16</v>
      </c>
      <c r="H7" s="171" t="s">
        <v>16</v>
      </c>
      <c r="I7" s="427" t="s">
        <v>17</v>
      </c>
      <c r="J7" s="362"/>
      <c r="K7" s="169" t="s">
        <v>121</v>
      </c>
      <c r="L7" s="362"/>
      <c r="M7" s="479" t="s">
        <v>18</v>
      </c>
      <c r="N7" s="479"/>
      <c r="O7" s="158"/>
      <c r="P7" s="172"/>
    </row>
    <row r="8" spans="1:16">
      <c r="A8" s="211"/>
      <c r="B8" s="173" t="s">
        <v>66</v>
      </c>
      <c r="C8" s="175" t="s">
        <v>67</v>
      </c>
      <c r="D8" s="31"/>
      <c r="E8" s="31"/>
      <c r="F8" s="31"/>
      <c r="G8" s="31"/>
      <c r="H8" s="31"/>
      <c r="I8" s="31"/>
      <c r="K8" s="420"/>
      <c r="M8" s="115"/>
      <c r="N8" s="115"/>
      <c r="O8" s="239"/>
      <c r="P8" s="96"/>
    </row>
    <row r="9" spans="1:16">
      <c r="A9" s="211"/>
      <c r="B9" s="313" t="s">
        <v>104</v>
      </c>
      <c r="C9" s="314" t="s">
        <v>105</v>
      </c>
      <c r="D9" s="33">
        <v>282</v>
      </c>
      <c r="E9" s="34">
        <v>298</v>
      </c>
      <c r="F9" s="34">
        <v>256</v>
      </c>
      <c r="G9" s="35">
        <v>238</v>
      </c>
      <c r="H9" s="75">
        <v>370</v>
      </c>
      <c r="I9" s="428">
        <v>290</v>
      </c>
      <c r="J9" s="367"/>
      <c r="K9" s="421">
        <f>I9-H9</f>
        <v>-80</v>
      </c>
      <c r="L9" s="367"/>
      <c r="M9" s="130">
        <v>14</v>
      </c>
      <c r="N9" s="132">
        <v>29</v>
      </c>
      <c r="P9" s="106">
        <f>N9-M9</f>
        <v>15</v>
      </c>
    </row>
    <row r="10" spans="1:16">
      <c r="A10" s="211"/>
      <c r="B10" s="316" t="s">
        <v>72</v>
      </c>
      <c r="C10" s="314" t="s">
        <v>73</v>
      </c>
      <c r="D10" s="38">
        <v>221</v>
      </c>
      <c r="E10" s="39">
        <v>49</v>
      </c>
      <c r="F10" s="39">
        <v>152</v>
      </c>
      <c r="G10" s="35">
        <v>237</v>
      </c>
      <c r="H10" s="5">
        <v>207</v>
      </c>
      <c r="I10" s="36">
        <v>280</v>
      </c>
      <c r="J10" s="367"/>
      <c r="K10" s="181">
        <f t="shared" ref="K10:K15" si="0">I10-H10</f>
        <v>73</v>
      </c>
      <c r="L10" s="367"/>
      <c r="M10" s="130">
        <v>36</v>
      </c>
      <c r="N10" s="133">
        <v>23</v>
      </c>
      <c r="P10" s="106">
        <f t="shared" ref="P10:P14" si="1">N10-M10</f>
        <v>-13</v>
      </c>
    </row>
    <row r="11" spans="1:16">
      <c r="A11" s="211"/>
      <c r="B11" s="184" t="s">
        <v>72</v>
      </c>
      <c r="C11" s="186" t="s">
        <v>74</v>
      </c>
      <c r="D11" s="38">
        <v>80</v>
      </c>
      <c r="E11" s="39">
        <v>31</v>
      </c>
      <c r="F11" s="39">
        <v>41</v>
      </c>
      <c r="G11" s="35">
        <v>86</v>
      </c>
      <c r="H11" s="35">
        <v>51</v>
      </c>
      <c r="I11" s="442">
        <v>70</v>
      </c>
      <c r="J11" s="367"/>
      <c r="K11" s="207">
        <f t="shared" si="0"/>
        <v>19</v>
      </c>
      <c r="L11" s="367"/>
      <c r="M11" s="130">
        <v>12</v>
      </c>
      <c r="N11" s="133">
        <v>12</v>
      </c>
      <c r="P11" s="107">
        <f t="shared" si="1"/>
        <v>0</v>
      </c>
    </row>
    <row r="12" spans="1:16">
      <c r="A12" s="211"/>
      <c r="B12" s="184" t="s">
        <v>75</v>
      </c>
      <c r="C12" s="186" t="s">
        <v>76</v>
      </c>
      <c r="D12" s="38">
        <v>139</v>
      </c>
      <c r="E12" s="39">
        <v>17</v>
      </c>
      <c r="F12" s="39">
        <v>111</v>
      </c>
      <c r="G12" s="35">
        <v>151</v>
      </c>
      <c r="H12" s="35">
        <v>156</v>
      </c>
      <c r="I12" s="442">
        <v>210</v>
      </c>
      <c r="J12" s="367"/>
      <c r="K12" s="207">
        <f t="shared" si="0"/>
        <v>54</v>
      </c>
      <c r="L12" s="367"/>
      <c r="M12" s="130">
        <v>24</v>
      </c>
      <c r="N12" s="133">
        <v>11</v>
      </c>
      <c r="P12" s="107">
        <f t="shared" si="1"/>
        <v>-13</v>
      </c>
    </row>
    <row r="13" spans="1:16">
      <c r="A13" s="211"/>
      <c r="B13" s="316" t="s">
        <v>106</v>
      </c>
      <c r="C13" s="314" t="s">
        <v>107</v>
      </c>
      <c r="D13" s="33">
        <v>21</v>
      </c>
      <c r="E13" s="34">
        <v>15</v>
      </c>
      <c r="F13" s="34">
        <v>12</v>
      </c>
      <c r="G13" s="40">
        <v>33</v>
      </c>
      <c r="H13" s="5">
        <v>38</v>
      </c>
      <c r="I13" s="36">
        <v>60</v>
      </c>
      <c r="J13" s="367"/>
      <c r="K13" s="181">
        <f t="shared" si="0"/>
        <v>22</v>
      </c>
      <c r="L13" s="367"/>
      <c r="M13" s="130">
        <v>1</v>
      </c>
      <c r="N13" s="133">
        <v>9</v>
      </c>
      <c r="P13" s="106">
        <f t="shared" si="1"/>
        <v>8</v>
      </c>
    </row>
    <row r="14" spans="1:16">
      <c r="A14" s="211"/>
      <c r="B14" s="316" t="s">
        <v>108</v>
      </c>
      <c r="C14" s="314" t="s">
        <v>109</v>
      </c>
      <c r="D14" s="38">
        <v>17</v>
      </c>
      <c r="E14" s="39">
        <v>7</v>
      </c>
      <c r="F14" s="39">
        <v>10</v>
      </c>
      <c r="G14" s="40">
        <v>254</v>
      </c>
      <c r="H14" s="5">
        <v>111</v>
      </c>
      <c r="I14" s="36">
        <v>5</v>
      </c>
      <c r="J14" s="367"/>
      <c r="K14" s="181">
        <f t="shared" si="0"/>
        <v>-106</v>
      </c>
      <c r="L14" s="367"/>
      <c r="M14" s="130">
        <v>107</v>
      </c>
      <c r="N14" s="133">
        <v>1</v>
      </c>
      <c r="P14" s="106">
        <f t="shared" si="1"/>
        <v>-106</v>
      </c>
    </row>
    <row r="15" spans="1:16" s="370" customFormat="1" ht="16.5" thickBot="1">
      <c r="A15" s="205"/>
      <c r="B15" s="317" t="s">
        <v>83</v>
      </c>
      <c r="C15" s="197" t="s">
        <v>84</v>
      </c>
      <c r="D15" s="26">
        <v>541</v>
      </c>
      <c r="E15" s="90">
        <v>369</v>
      </c>
      <c r="F15" s="90">
        <v>430</v>
      </c>
      <c r="G15" s="91">
        <v>762</v>
      </c>
      <c r="H15" s="27">
        <f>SUM(H9:H14)-SUM(H11:H12)</f>
        <v>726</v>
      </c>
      <c r="I15" s="28">
        <f>SUM(I9:I14)-SUM(I11:I12)</f>
        <v>635</v>
      </c>
      <c r="J15" s="368"/>
      <c r="K15" s="390">
        <f t="shared" si="0"/>
        <v>-91</v>
      </c>
      <c r="L15" s="368"/>
      <c r="M15" s="135">
        <f>SUM(M9:M14)-SUM(M11:M12)</f>
        <v>158</v>
      </c>
      <c r="N15" s="134">
        <f>SUM(N9:N14)-SUM(N11:N12)</f>
        <v>62</v>
      </c>
      <c r="O15" s="369"/>
      <c r="P15" s="105">
        <f>N15-M15</f>
        <v>-96</v>
      </c>
    </row>
    <row r="16" spans="1:16">
      <c r="A16" s="211"/>
      <c r="B16" s="371"/>
      <c r="C16" s="199"/>
      <c r="D16" s="36"/>
      <c r="E16" s="36"/>
      <c r="F16" s="36"/>
      <c r="G16" s="36"/>
      <c r="H16" s="36"/>
      <c r="I16" s="36"/>
      <c r="J16" s="367"/>
      <c r="K16" s="422"/>
      <c r="L16" s="367"/>
      <c r="M16" s="130"/>
      <c r="N16" s="130"/>
      <c r="P16" s="106"/>
    </row>
    <row r="17" spans="1:17">
      <c r="A17" s="211"/>
      <c r="B17" s="173" t="s">
        <v>40</v>
      </c>
      <c r="C17" s="175" t="s">
        <v>85</v>
      </c>
      <c r="D17" s="42"/>
      <c r="E17" s="42"/>
      <c r="F17" s="42"/>
      <c r="G17" s="42"/>
      <c r="H17" s="42"/>
      <c r="I17" s="42"/>
      <c r="J17" s="367"/>
      <c r="K17" s="423"/>
      <c r="L17" s="367"/>
      <c r="M17" s="131"/>
      <c r="N17" s="131"/>
      <c r="P17" s="108"/>
    </row>
    <row r="18" spans="1:17">
      <c r="A18" s="211"/>
      <c r="B18" s="313" t="s">
        <v>104</v>
      </c>
      <c r="C18" s="314" t="s">
        <v>105</v>
      </c>
      <c r="D18" s="43">
        <v>243</v>
      </c>
      <c r="E18" s="44">
        <v>253</v>
      </c>
      <c r="F18" s="43">
        <v>230</v>
      </c>
      <c r="G18" s="45">
        <v>247</v>
      </c>
      <c r="H18" s="75">
        <v>242</v>
      </c>
      <c r="I18" s="428">
        <v>270</v>
      </c>
      <c r="J18" s="367"/>
      <c r="K18" s="421">
        <f t="shared" ref="K18:K24" si="2">I18-H18</f>
        <v>28</v>
      </c>
      <c r="L18" s="367"/>
      <c r="M18" s="136">
        <v>54</v>
      </c>
      <c r="N18" s="132">
        <v>65</v>
      </c>
      <c r="P18" s="97">
        <f t="shared" ref="P18:P23" si="3">N18-M18</f>
        <v>11</v>
      </c>
    </row>
    <row r="19" spans="1:17">
      <c r="A19" s="211"/>
      <c r="B19" s="316" t="s">
        <v>72</v>
      </c>
      <c r="C19" s="314" t="s">
        <v>73</v>
      </c>
      <c r="D19" s="38">
        <v>143</v>
      </c>
      <c r="E19" s="46">
        <v>184</v>
      </c>
      <c r="F19" s="38">
        <v>134</v>
      </c>
      <c r="G19" s="35">
        <v>188</v>
      </c>
      <c r="H19" s="5">
        <v>218</v>
      </c>
      <c r="I19" s="36">
        <v>280</v>
      </c>
      <c r="J19" s="367"/>
      <c r="K19" s="181">
        <f t="shared" si="2"/>
        <v>62</v>
      </c>
      <c r="L19" s="367"/>
      <c r="M19" s="130">
        <v>30</v>
      </c>
      <c r="N19" s="133">
        <v>55</v>
      </c>
      <c r="P19" s="106">
        <f t="shared" si="3"/>
        <v>25</v>
      </c>
    </row>
    <row r="20" spans="1:17">
      <c r="A20" s="211"/>
      <c r="B20" s="184" t="s">
        <v>72</v>
      </c>
      <c r="C20" s="186" t="s">
        <v>74</v>
      </c>
      <c r="D20" s="38">
        <v>63</v>
      </c>
      <c r="E20" s="46">
        <v>89</v>
      </c>
      <c r="F20" s="38">
        <v>30</v>
      </c>
      <c r="G20" s="35">
        <v>57</v>
      </c>
      <c r="H20" s="35">
        <v>57</v>
      </c>
      <c r="I20" s="442">
        <v>70</v>
      </c>
      <c r="J20" s="367"/>
      <c r="K20" s="207">
        <f t="shared" si="2"/>
        <v>13</v>
      </c>
      <c r="L20" s="367"/>
      <c r="M20" s="130">
        <v>9</v>
      </c>
      <c r="N20" s="133">
        <v>15</v>
      </c>
      <c r="P20" s="107">
        <f t="shared" si="3"/>
        <v>6</v>
      </c>
    </row>
    <row r="21" spans="1:17">
      <c r="A21" s="211"/>
      <c r="B21" s="184" t="s">
        <v>75</v>
      </c>
      <c r="C21" s="186" t="s">
        <v>76</v>
      </c>
      <c r="D21" s="38">
        <v>79</v>
      </c>
      <c r="E21" s="46">
        <v>94</v>
      </c>
      <c r="F21" s="38">
        <v>103</v>
      </c>
      <c r="G21" s="35">
        <v>131</v>
      </c>
      <c r="H21" s="35">
        <v>161</v>
      </c>
      <c r="I21" s="442">
        <f>15+185+10</f>
        <v>210</v>
      </c>
      <c r="J21" s="367"/>
      <c r="K21" s="207">
        <f t="shared" si="2"/>
        <v>49</v>
      </c>
      <c r="L21" s="367"/>
      <c r="M21" s="130">
        <v>21</v>
      </c>
      <c r="N21" s="133">
        <v>40</v>
      </c>
      <c r="P21" s="107">
        <f t="shared" si="3"/>
        <v>19</v>
      </c>
    </row>
    <row r="22" spans="1:17">
      <c r="A22" s="211"/>
      <c r="B22" s="316" t="s">
        <v>106</v>
      </c>
      <c r="C22" s="314" t="s">
        <v>107</v>
      </c>
      <c r="D22" s="33">
        <v>20</v>
      </c>
      <c r="E22" s="44">
        <v>17</v>
      </c>
      <c r="F22" s="33">
        <v>19</v>
      </c>
      <c r="G22" s="35">
        <v>20</v>
      </c>
      <c r="H22" s="5">
        <v>44</v>
      </c>
      <c r="I22" s="36">
        <v>50</v>
      </c>
      <c r="J22" s="367"/>
      <c r="K22" s="181">
        <f t="shared" si="2"/>
        <v>6</v>
      </c>
      <c r="L22" s="367"/>
      <c r="M22" s="130">
        <v>9</v>
      </c>
      <c r="N22" s="133">
        <v>9</v>
      </c>
      <c r="P22" s="106">
        <f t="shared" si="3"/>
        <v>0</v>
      </c>
    </row>
    <row r="23" spans="1:17">
      <c r="A23" s="211"/>
      <c r="B23" s="316" t="s">
        <v>108</v>
      </c>
      <c r="C23" s="314" t="s">
        <v>109</v>
      </c>
      <c r="D23" s="38">
        <v>18</v>
      </c>
      <c r="E23" s="46">
        <v>16</v>
      </c>
      <c r="F23" s="38">
        <v>16</v>
      </c>
      <c r="G23" s="35">
        <v>10</v>
      </c>
      <c r="H23" s="5">
        <v>48</v>
      </c>
      <c r="I23" s="36">
        <v>150</v>
      </c>
      <c r="J23" s="367"/>
      <c r="K23" s="181">
        <f t="shared" si="2"/>
        <v>102</v>
      </c>
      <c r="L23" s="367"/>
      <c r="M23" s="130">
        <v>2</v>
      </c>
      <c r="N23" s="133">
        <v>37</v>
      </c>
      <c r="P23" s="106">
        <f t="shared" si="3"/>
        <v>35</v>
      </c>
    </row>
    <row r="24" spans="1:17" s="370" customFormat="1" ht="16.5" thickBot="1">
      <c r="A24" s="205"/>
      <c r="B24" s="317" t="s">
        <v>87</v>
      </c>
      <c r="C24" s="197" t="s">
        <v>88</v>
      </c>
      <c r="D24" s="26">
        <v>424</v>
      </c>
      <c r="E24" s="28">
        <v>470</v>
      </c>
      <c r="F24" s="26">
        <v>399</v>
      </c>
      <c r="G24" s="92">
        <v>466</v>
      </c>
      <c r="H24" s="27">
        <f>SUM(H18:H23)-SUM(H20:H21)</f>
        <v>552</v>
      </c>
      <c r="I24" s="28">
        <f>SUM(I18:I23)-SUM(I20:I21)</f>
        <v>750</v>
      </c>
      <c r="J24" s="368"/>
      <c r="K24" s="390">
        <f t="shared" si="2"/>
        <v>198</v>
      </c>
      <c r="L24" s="368"/>
      <c r="M24" s="135">
        <f>SUM(M18:M23)-SUM(M20:M21)</f>
        <v>95</v>
      </c>
      <c r="N24" s="134">
        <f>SUM(N18:N23)-SUM(N20:N21)</f>
        <v>166</v>
      </c>
      <c r="O24" s="369"/>
      <c r="P24" s="105">
        <f>N24-M24</f>
        <v>71</v>
      </c>
    </row>
    <row r="25" spans="1:17">
      <c r="A25" s="211"/>
      <c r="B25" s="371"/>
      <c r="C25" s="199"/>
      <c r="D25" s="36"/>
      <c r="E25" s="36"/>
      <c r="F25" s="36"/>
      <c r="G25" s="37"/>
      <c r="H25" s="36"/>
      <c r="I25" s="36"/>
      <c r="J25" s="367"/>
      <c r="K25" s="422"/>
      <c r="L25" s="367"/>
      <c r="M25" s="130"/>
      <c r="N25" s="130"/>
      <c r="P25" s="106"/>
    </row>
    <row r="26" spans="1:17">
      <c r="A26" s="211"/>
      <c r="B26" s="173" t="s">
        <v>89</v>
      </c>
      <c r="C26" s="175" t="s">
        <v>90</v>
      </c>
      <c r="D26" s="42"/>
      <c r="E26" s="42"/>
      <c r="F26" s="42"/>
      <c r="G26" s="42"/>
      <c r="H26" s="42"/>
      <c r="I26" s="42"/>
      <c r="J26" s="367"/>
      <c r="K26" s="424"/>
      <c r="L26" s="367"/>
      <c r="M26" s="131"/>
      <c r="N26" s="131"/>
      <c r="P26" s="108"/>
    </row>
    <row r="27" spans="1:17">
      <c r="A27" s="211"/>
      <c r="B27" s="313" t="s">
        <v>104</v>
      </c>
      <c r="C27" s="314" t="s">
        <v>105</v>
      </c>
      <c r="D27" s="43">
        <v>-4</v>
      </c>
      <c r="E27" s="44">
        <v>2</v>
      </c>
      <c r="F27" s="43">
        <v>1</v>
      </c>
      <c r="G27" s="45">
        <v>-7</v>
      </c>
      <c r="H27" s="75">
        <v>-3</v>
      </c>
      <c r="I27" s="428">
        <v>1</v>
      </c>
      <c r="J27" s="367"/>
      <c r="K27" s="421">
        <f t="shared" ref="K27:K31" si="4">I27-H27</f>
        <v>4</v>
      </c>
      <c r="L27" s="367"/>
      <c r="M27" s="136">
        <v>-3</v>
      </c>
      <c r="N27" s="132">
        <v>-2</v>
      </c>
      <c r="P27" s="97">
        <f t="shared" ref="P27:P30" si="5">N27-M27</f>
        <v>1</v>
      </c>
    </row>
    <row r="28" spans="1:17">
      <c r="A28" s="211"/>
      <c r="B28" s="316" t="s">
        <v>72</v>
      </c>
      <c r="C28" s="314" t="s">
        <v>73</v>
      </c>
      <c r="D28" s="33">
        <v>-29</v>
      </c>
      <c r="E28" s="44">
        <v>-5</v>
      </c>
      <c r="F28" s="33">
        <v>-1</v>
      </c>
      <c r="G28" s="35">
        <v>10</v>
      </c>
      <c r="H28" s="5">
        <v>20</v>
      </c>
      <c r="I28" s="36">
        <v>15</v>
      </c>
      <c r="J28" s="367"/>
      <c r="K28" s="181">
        <f t="shared" si="4"/>
        <v>-5</v>
      </c>
      <c r="L28" s="367"/>
      <c r="M28" s="460">
        <v>0</v>
      </c>
      <c r="N28" s="133">
        <v>2</v>
      </c>
      <c r="P28" s="106">
        <f t="shared" si="5"/>
        <v>2</v>
      </c>
      <c r="Q28" s="29"/>
    </row>
    <row r="29" spans="1:17">
      <c r="A29" s="211"/>
      <c r="B29" s="316" t="s">
        <v>106</v>
      </c>
      <c r="C29" s="314" t="s">
        <v>107</v>
      </c>
      <c r="D29" s="33">
        <v>1</v>
      </c>
      <c r="E29" s="44">
        <v>1</v>
      </c>
      <c r="F29" s="33">
        <v>3</v>
      </c>
      <c r="G29" s="35">
        <v>2</v>
      </c>
      <c r="H29" s="5">
        <v>4</v>
      </c>
      <c r="I29" s="36">
        <v>3</v>
      </c>
      <c r="J29" s="367"/>
      <c r="K29" s="181">
        <f t="shared" si="4"/>
        <v>-1</v>
      </c>
      <c r="L29" s="367"/>
      <c r="M29" s="460">
        <v>0</v>
      </c>
      <c r="N29" s="133">
        <v>-3</v>
      </c>
      <c r="P29" s="106">
        <f t="shared" si="5"/>
        <v>-3</v>
      </c>
      <c r="Q29" s="1"/>
    </row>
    <row r="30" spans="1:17">
      <c r="A30" s="211"/>
      <c r="B30" s="316" t="s">
        <v>108</v>
      </c>
      <c r="C30" s="314" t="s">
        <v>109</v>
      </c>
      <c r="D30" s="33">
        <v>-1</v>
      </c>
      <c r="E30" s="44">
        <v>4</v>
      </c>
      <c r="F30" s="33">
        <v>1</v>
      </c>
      <c r="G30" s="40">
        <v>-1</v>
      </c>
      <c r="H30" s="5">
        <v>-3</v>
      </c>
      <c r="I30" s="36">
        <v>-6</v>
      </c>
      <c r="J30" s="367"/>
      <c r="K30" s="181">
        <f t="shared" si="4"/>
        <v>-3</v>
      </c>
      <c r="L30" s="367"/>
      <c r="M30" s="130">
        <v>-1</v>
      </c>
      <c r="N30" s="133">
        <v>-2</v>
      </c>
      <c r="P30" s="106">
        <f t="shared" si="5"/>
        <v>-1</v>
      </c>
      <c r="Q30" s="1"/>
    </row>
    <row r="31" spans="1:17" s="370" customFormat="1" ht="16.5" thickBot="1">
      <c r="A31" s="205"/>
      <c r="B31" s="317" t="s">
        <v>91</v>
      </c>
      <c r="C31" s="197" t="s">
        <v>92</v>
      </c>
      <c r="D31" s="93">
        <v>-33</v>
      </c>
      <c r="E31" s="94">
        <v>2</v>
      </c>
      <c r="F31" s="93">
        <v>4</v>
      </c>
      <c r="G31" s="92">
        <v>4</v>
      </c>
      <c r="H31" s="27">
        <f>SUM(H27:H30)</f>
        <v>18</v>
      </c>
      <c r="I31" s="28">
        <f>SUM(I27:I30)</f>
        <v>13</v>
      </c>
      <c r="J31" s="368"/>
      <c r="K31" s="390">
        <f t="shared" si="4"/>
        <v>-5</v>
      </c>
      <c r="L31" s="368"/>
      <c r="M31" s="135">
        <v>-5</v>
      </c>
      <c r="N31" s="134">
        <f>SUM(N27:N30)</f>
        <v>-5</v>
      </c>
      <c r="O31" s="369"/>
      <c r="P31" s="105">
        <f>N31-M31</f>
        <v>0</v>
      </c>
      <c r="Q31" s="1"/>
    </row>
    <row r="32" spans="1:17">
      <c r="A32" s="211"/>
      <c r="B32" s="211"/>
      <c r="C32" s="213"/>
    </row>
    <row r="33" spans="1:16">
      <c r="A33" s="211"/>
      <c r="B33" s="221" t="s">
        <v>46</v>
      </c>
      <c r="C33" s="213"/>
      <c r="M33" s="240"/>
    </row>
    <row r="34" spans="1:16">
      <c r="A34" s="211"/>
      <c r="B34" s="221"/>
      <c r="C34" s="213"/>
    </row>
    <row r="35" spans="1:16">
      <c r="B35" s="320" t="s">
        <v>110</v>
      </c>
    </row>
    <row r="36" spans="1:16">
      <c r="B36" s="320" t="s">
        <v>111</v>
      </c>
    </row>
    <row r="37" spans="1:16">
      <c r="B37" s="320"/>
    </row>
    <row r="38" spans="1:16">
      <c r="B38" s="320" t="s">
        <v>112</v>
      </c>
    </row>
    <row r="39" spans="1:16">
      <c r="B39" s="221" t="s">
        <v>113</v>
      </c>
    </row>
    <row r="40" spans="1:16">
      <c r="B40" s="372"/>
    </row>
    <row r="41" spans="1:16">
      <c r="B41" s="221"/>
      <c r="C41" s="221"/>
      <c r="P41" s="373"/>
    </row>
    <row r="42" spans="1:16">
      <c r="B42" s="221"/>
      <c r="C42" s="221"/>
      <c r="P42" s="373"/>
    </row>
    <row r="43" spans="1:16">
      <c r="B43" s="221"/>
      <c r="C43" s="221"/>
      <c r="E43" s="221"/>
      <c r="P43" s="373"/>
    </row>
    <row r="44" spans="1:16">
      <c r="B44" s="221"/>
      <c r="C44" s="221"/>
      <c r="E44" s="221"/>
      <c r="P44" s="373"/>
    </row>
    <row r="45" spans="1:16">
      <c r="B45" s="374"/>
    </row>
    <row r="46" spans="1:16">
      <c r="B46" s="221" t="s">
        <v>47</v>
      </c>
    </row>
    <row r="47" spans="1:16">
      <c r="B47" s="221"/>
    </row>
    <row r="48" spans="1:16">
      <c r="B48" s="221" t="s">
        <v>114</v>
      </c>
    </row>
    <row r="49" spans="2:5">
      <c r="B49" s="320" t="s">
        <v>115</v>
      </c>
    </row>
    <row r="50" spans="2:5">
      <c r="B50" s="320"/>
    </row>
    <row r="51" spans="2:5">
      <c r="B51" s="221" t="s">
        <v>116</v>
      </c>
    </row>
    <row r="52" spans="2:5">
      <c r="B52" s="221" t="s">
        <v>117</v>
      </c>
    </row>
    <row r="53" spans="2:5">
      <c r="B53" s="372"/>
    </row>
    <row r="54" spans="2:5">
      <c r="B54" s="221"/>
    </row>
    <row r="55" spans="2:5">
      <c r="B55" s="221"/>
      <c r="E55" s="221"/>
    </row>
    <row r="56" spans="2:5">
      <c r="B56" s="221"/>
      <c r="E56" s="221"/>
    </row>
    <row r="57" spans="2:5">
      <c r="B57" s="221"/>
    </row>
    <row r="58" spans="2:5">
      <c r="B58" s="221"/>
    </row>
    <row r="59" spans="2:5">
      <c r="B59" s="320"/>
    </row>
    <row r="60" spans="2:5">
      <c r="B60" s="221"/>
    </row>
    <row r="61" spans="2:5">
      <c r="B61" s="221"/>
    </row>
    <row r="62" spans="2:5">
      <c r="B62" s="221"/>
    </row>
    <row r="63" spans="2:5">
      <c r="B63" s="221"/>
    </row>
  </sheetData>
  <sheetProtection algorithmName="SHA-512" hashValue="9CsXNp1Mh3wi0lp/yUDA5/BZQeL4Qq4G897wqT4jYt/X8PAjGoIQD7zoIAqLxLrJVJSCLL5wfDfvOQaJMq/cLw==" saltValue="72vQyCkGVb8HRV1f8gwbdg==" spinCount="100000" sheet="1" objects="1" scenarios="1"/>
  <mergeCells count="1">
    <mergeCell ref="M7:N7"/>
  </mergeCells>
  <phoneticPr fontId="5"/>
  <conditionalFormatting sqref="A3:A7 E43:E44">
    <cfRule type="containsErrors" dxfId="20" priority="54">
      <formula>ISERROR(A3)</formula>
    </cfRule>
  </conditionalFormatting>
  <conditionalFormatting sqref="A8:B31">
    <cfRule type="containsErrors" dxfId="19" priority="48">
      <formula>ISERROR(A8)</formula>
    </cfRule>
  </conditionalFormatting>
  <conditionalFormatting sqref="A32:C32 A33 C33 A34:C34">
    <cfRule type="containsErrors" dxfId="18" priority="56">
      <formula>ISERROR(A32)</formula>
    </cfRule>
  </conditionalFormatting>
  <conditionalFormatting sqref="B4:B7">
    <cfRule type="containsErrors" dxfId="17" priority="52">
      <formula>ISERROR(B4)</formula>
    </cfRule>
  </conditionalFormatting>
  <conditionalFormatting sqref="B33:B34">
    <cfRule type="containsErrors" dxfId="16" priority="39">
      <formula>ISERROR(B33)</formula>
    </cfRule>
  </conditionalFormatting>
  <conditionalFormatting sqref="B39:B47">
    <cfRule type="containsErrors" dxfId="15" priority="38">
      <formula>ISERROR(B39)</formula>
    </cfRule>
  </conditionalFormatting>
  <conditionalFormatting sqref="B52:B63">
    <cfRule type="containsErrors" dxfId="14" priority="37">
      <formula>ISERROR(B52)</formula>
    </cfRule>
  </conditionalFormatting>
  <conditionalFormatting sqref="B1:C2">
    <cfRule type="containsErrors" dxfId="13" priority="53">
      <formula>ISERROR(B1)</formula>
    </cfRule>
  </conditionalFormatting>
  <conditionalFormatting sqref="C4:C31">
    <cfRule type="containsErrors" dxfId="12" priority="51">
      <formula>ISERROR(C4)</formula>
    </cfRule>
  </conditionalFormatting>
  <conditionalFormatting sqref="C41:C44">
    <cfRule type="containsErrors" dxfId="11" priority="40">
      <formula>ISERROR(C41)</formula>
    </cfRule>
  </conditionalFormatting>
  <conditionalFormatting sqref="D5:I31">
    <cfRule type="containsErrors" dxfId="10" priority="15">
      <formula>ISERROR(D5)</formula>
    </cfRule>
  </conditionalFormatting>
  <conditionalFormatting sqref="E55:E56">
    <cfRule type="containsErrors" dxfId="9" priority="41">
      <formula>ISERROR(E55)</formula>
    </cfRule>
  </conditionalFormatting>
  <conditionalFormatting sqref="K5:K8">
    <cfRule type="containsErrors" dxfId="8" priority="1">
      <formula>ISERROR(K5)</formula>
    </cfRule>
  </conditionalFormatting>
  <conditionalFormatting sqref="K15:K16 K24:K26">
    <cfRule type="containsErrors" dxfId="7" priority="3">
      <formula>ISERROR(K15)</formula>
    </cfRule>
  </conditionalFormatting>
  <conditionalFormatting sqref="K31">
    <cfRule type="containsErrors" dxfId="6" priority="2">
      <formula>ISERROR(K31)</formula>
    </cfRule>
  </conditionalFormatting>
  <conditionalFormatting sqref="I8:I31">
    <cfRule type="containsErrors" dxfId="5" priority="47">
      <formula>ISERROR(I8)</formula>
    </cfRule>
  </conditionalFormatting>
  <conditionalFormatting sqref="M7">
    <cfRule type="containsErrors" dxfId="4" priority="13">
      <formula>ISERROR(M7)</formula>
    </cfRule>
  </conditionalFormatting>
  <conditionalFormatting sqref="M5:N6">
    <cfRule type="containsErrors" dxfId="3" priority="5">
      <formula>ISERROR(M5)</formula>
    </cfRule>
  </conditionalFormatting>
  <conditionalFormatting sqref="M8:N31">
    <cfRule type="containsErrors" dxfId="2" priority="6">
      <formula>ISERROR(M8)</formula>
    </cfRule>
  </conditionalFormatting>
  <conditionalFormatting sqref="P5:P31">
    <cfRule type="containsErrors" dxfId="1" priority="4">
      <formula>ISERROR(P5)</formula>
    </cfRule>
  </conditionalFormatting>
  <conditionalFormatting sqref="P41:P44">
    <cfRule type="containsErrors" dxfId="0" priority="14">
      <formula>ISERROR(P41)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8" ma:contentTypeDescription="新しいドキュメントを作成します。" ma:contentTypeScope="" ma:versionID="98d260c6fbe9a94144863efbe3a83df4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58bc83a0b73e4b4b2af2f8326c6e859f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D524B-D6C6-49B8-806A-B06CBF37FE8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69e705a9-9030-455b-a88a-34f27c47dab4"/>
    <ds:schemaRef ds:uri="http://purl.org/dc/dcmitype/"/>
    <ds:schemaRef ds:uri="http://schemas.microsoft.com/office/infopath/2007/PartnerControls"/>
    <ds:schemaRef ds:uri="http://schemas.microsoft.com/office/2006/documentManagement/types"/>
    <ds:schemaRef ds:uri="4f9b9f7a-5e71-4adf-83e2-c19cb7e8fd5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42F003-F3BA-4A18-9308-B8FB63E47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MATSUSHITA Mayu(松下茉由) 総(BG)</cp:lastModifiedBy>
  <cp:revision/>
  <cp:lastPrinted>2024-08-05T02:48:23Z</cp:lastPrinted>
  <dcterms:created xsi:type="dcterms:W3CDTF">2020-09-03T00:09:32Z</dcterms:created>
  <dcterms:modified xsi:type="dcterms:W3CDTF">2024-08-05T04:24:47Z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